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activeTab="0"/>
  </bookViews>
  <sheets>
    <sheet name="Vysledky 2008" sheetId="1" r:id="rId1"/>
    <sheet name="Mládež" sheetId="2" r:id="rId2"/>
    <sheet name="Startovní listina" sheetId="3" r:id="rId3"/>
    <sheet name="TR" sheetId="4" r:id="rId4"/>
  </sheets>
  <definedNames>
    <definedName name="_xlnm._FilterDatabase" localSheetId="2" hidden="1">'Startovní listina'!$A$2:$P$288</definedName>
    <definedName name="jmeno">#REF!</definedName>
    <definedName name="Kouba">#REF!</definedName>
    <definedName name="_xlnm.Print_Titles" localSheetId="2">'Startovní listina'!$1:$2</definedName>
    <definedName name="_xlnm.Print_Titles" localSheetId="0">'Vysledky 2008'!$1:$3</definedName>
  </definedNames>
  <calcPr fullCalcOnLoad="1"/>
</workbook>
</file>

<file path=xl/comments3.xml><?xml version="1.0" encoding="utf-8"?>
<comments xmlns="http://schemas.openxmlformats.org/spreadsheetml/2006/main">
  <authors>
    <author>LP</author>
  </authors>
  <commentList>
    <comment ref="E81" authorId="0">
      <text>
        <r>
          <rPr>
            <b/>
            <sz val="8"/>
            <color indexed="8"/>
            <rFont val="Times New Roman"/>
            <family val="1"/>
          </rPr>
          <t xml:space="preserve">Vojta Vrba:
</t>
        </r>
      </text>
    </comment>
    <comment ref="B197" authorId="0">
      <text>
        <r>
          <rPr>
            <b/>
            <sz val="8"/>
            <color indexed="8"/>
            <rFont val="Times New Roman"/>
            <family val="1"/>
          </rPr>
          <t xml:space="preserve">Vojta Vrba:
</t>
        </r>
      </text>
    </comment>
  </commentList>
</comments>
</file>

<file path=xl/sharedStrings.xml><?xml version="1.0" encoding="utf-8"?>
<sst xmlns="http://schemas.openxmlformats.org/spreadsheetml/2006/main" count="2868" uniqueCount="1071">
  <si>
    <t>10.000m             sobota  8.březen 2008</t>
  </si>
  <si>
    <t>kategorie</t>
  </si>
  <si>
    <t>TR</t>
  </si>
  <si>
    <t>H</t>
  </si>
  <si>
    <t>$</t>
  </si>
  <si>
    <t>poř.</t>
  </si>
  <si>
    <t>st. č.</t>
  </si>
  <si>
    <t>jméno</t>
  </si>
  <si>
    <t>oddíl, bydliště</t>
  </si>
  <si>
    <t>r.nar.</t>
  </si>
  <si>
    <t>čas</t>
  </si>
  <si>
    <t>A</t>
  </si>
  <si>
    <t>B</t>
  </si>
  <si>
    <t>C</t>
  </si>
  <si>
    <t>D</t>
  </si>
  <si>
    <t>E</t>
  </si>
  <si>
    <t>Ž</t>
  </si>
  <si>
    <t>G</t>
  </si>
  <si>
    <t>OP</t>
  </si>
  <si>
    <t>OŽ</t>
  </si>
  <si>
    <t>kat</t>
  </si>
  <si>
    <t>OPZ</t>
  </si>
  <si>
    <t>PRM</t>
  </si>
  <si>
    <t>PRZ</t>
  </si>
  <si>
    <t>F</t>
  </si>
  <si>
    <t>PR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</si>
  <si>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</si>
  <si>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</si>
  <si>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</si>
  <si>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</si>
  <si>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</si>
  <si>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</si>
  <si>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</si>
  <si>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</si>
  <si>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</si>
  <si>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</si>
  <si>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</si>
  <si>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</si>
  <si>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</si>
  <si>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</si>
  <si>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</si>
  <si>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</si>
  <si>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</si>
  <si>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</si>
  <si>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</si>
  <si>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</si>
  <si>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</si>
  <si>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</si>
  <si>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</si>
  <si>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</si>
  <si>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</si>
  <si>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</si>
  <si>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</si>
  <si>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</si>
  <si>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</si>
  <si>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</si>
  <si>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</si>
  <si>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</si>
  <si>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</si>
  <si>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</si>
  <si>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</si>
  <si>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</si>
  <si>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</si>
  <si>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</si>
  <si>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</si>
  <si>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</si>
  <si>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</si>
  <si>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</si>
  <si>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</si>
  <si>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</si>
  <si>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</si>
  <si>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</si>
  <si>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</si>
  <si>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</si>
  <si>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</si>
  <si>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</si>
  <si>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</si>
  <si>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</si>
  <si>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</si>
  <si>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</si>
  <si>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</si>
  <si>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</si>
  <si>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</si>
  <si>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</si>
  <si>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</si>
  <si>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</si>
  <si>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</si>
  <si>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</si>
  <si>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</si>
  <si>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</si>
  <si>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</si>
  <si>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</si>
  <si>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</si>
  <si>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</si>
  <si>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</si>
  <si>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</si>
  <si>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</si>
  <si>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</si>
  <si>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</si>
  <si>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</si>
  <si>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</si>
  <si>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</si>
  <si>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</si>
  <si>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</si>
  <si>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</si>
  <si>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</si>
  <si>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</si>
  <si>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</si>
  <si>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</si>
  <si>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</si>
  <si>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</si>
  <si>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</si>
  <si>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</si>
  <si>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</si>
  <si>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</si>
  <si>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</si>
  <si>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</si>
  <si>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</si>
  <si>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</si>
  <si>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</si>
  <si>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</si>
  <si>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</si>
  <si>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</si>
  <si>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</si>
  <si>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</si>
  <si>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</si>
  <si>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</si>
  <si>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</si>
  <si>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</si>
  <si>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</si>
  <si>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</si>
  <si>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</si>
  <si>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</si>
  <si>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</si>
  <si>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</si>
  <si>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</si>
  <si>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</si>
  <si>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</si>
  <si>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</si>
  <si>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</si>
  <si>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</si>
  <si>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</si>
  <si>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</si>
  <si>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</si>
  <si>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</si>
  <si>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</si>
  <si>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</si>
  <si>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</si>
  <si>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</si>
  <si>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</si>
  <si>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</si>
  <si>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</si>
  <si>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</si>
  <si>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</si>
  <si>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</si>
  <si>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</si>
  <si>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</si>
  <si>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</si>
  <si>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</si>
  <si>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</si>
  <si>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</si>
  <si>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</si>
  <si>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</si>
  <si>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</si>
  <si>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</si>
  <si>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</si>
  <si>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</si>
  <si>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</si>
  <si>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</si>
  <si>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</si>
  <si>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</si>
  <si>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</si>
  <si>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</si>
  <si>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</si>
  <si>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</si>
  <si>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</si>
  <si>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</si>
  <si>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</si>
  <si>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</si>
  <si>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</si>
  <si>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</si>
  <si>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</si>
  <si>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</si>
  <si>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</si>
  <si>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</si>
  <si>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</si>
  <si>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</si>
  <si>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</si>
  <si>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</si>
  <si>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</si>
  <si>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</si>
  <si>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</si>
  <si>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</si>
  <si>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</si>
  <si>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</si>
  <si>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</si>
  <si>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</si>
  <si>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</si>
  <si>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</si>
  <si>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</si>
  <si>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</si>
  <si>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</si>
  <si>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</si>
  <si>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</si>
  <si>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</si>
  <si>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</si>
  <si>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</si>
  <si>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</si>
  <si>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</si>
  <si>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</si>
  <si>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</si>
  <si>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</si>
  <si>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</si>
  <si>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</si>
  <si>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</si>
  <si>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</si>
  <si>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</si>
  <si>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</si>
  <si>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</si>
  <si>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</si>
  <si>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</si>
  <si>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</si>
  <si>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</si>
  <si>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</si>
  <si>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</si>
  <si>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</si>
  <si>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</si>
  <si>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</si>
  <si>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</si>
  <si>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</si>
  <si>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</si>
  <si>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</si>
  <si>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</si>
  <si>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</si>
  <si>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</si>
  <si>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</si>
  <si>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</si>
  <si>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</si>
  <si>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</si>
  <si>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</si>
  <si>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</si>
  <si>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</si>
  <si>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</si>
  <si>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</si>
  <si>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</si>
  <si>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</si>
  <si>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</si>
  <si>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</si>
  <si>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</si>
  <si>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</si>
  <si>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</si>
  <si>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</si>
  <si>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</si>
  <si>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</si>
  <si>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</si>
  <si>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</si>
  <si>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</si>
  <si>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</si>
  <si>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</si>
  <si>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</si>
  <si>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</si>
  <si>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</si>
  <si>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</si>
  <si>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</si>
  <si>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</si>
  <si>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</si>
  <si>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</si>
  <si>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</si>
  <si>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</si>
  <si>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</si>
  <si>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</si>
  <si>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</si>
  <si>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</si>
  <si>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</si>
  <si>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</si>
  <si>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</si>
  <si>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</si>
  <si>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</si>
  <si>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</si>
  <si>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</si>
  <si>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</si>
  <si>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</si>
  <si>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</si>
  <si>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</si>
  <si>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</si>
  <si>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</si>
  <si>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</si>
  <si>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</si>
  <si>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</si>
  <si>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</si>
  <si>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</si>
  <si>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</si>
  <si>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</si>
  <si>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</si>
  <si>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</si>
  <si>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</si>
  <si>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</si>
  <si>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</si>
  <si>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</si>
  <si>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</si>
  <si>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</si>
  <si>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</si>
  <si>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</si>
  <si>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</si>
  <si>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</si>
  <si>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</si>
  <si>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</si>
  <si>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</si>
  <si>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</si>
  <si>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</si>
  <si>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</si>
  <si>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</si>
  <si>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DNF</t>
  </si>
  <si>
    <t>8.březen 2008 - 29. ročník  -  10.000m</t>
  </si>
  <si>
    <t>N</t>
  </si>
  <si>
    <t>e.č.b.</t>
  </si>
  <si>
    <t>Jméno</t>
  </si>
  <si>
    <t>oddíl  (bydliště)</t>
  </si>
  <si>
    <t>10km</t>
  </si>
  <si>
    <t>okres</t>
  </si>
  <si>
    <t>P.reg</t>
  </si>
  <si>
    <t>OKM</t>
  </si>
  <si>
    <t>OKZ</t>
  </si>
  <si>
    <t>SM</t>
  </si>
  <si>
    <t>S2</t>
  </si>
  <si>
    <t>S3</t>
  </si>
  <si>
    <t>SZ</t>
  </si>
  <si>
    <t>PM</t>
  </si>
  <si>
    <t>PZ</t>
  </si>
  <si>
    <t>Zouhar František</t>
  </si>
  <si>
    <t>AC Praha 1890</t>
  </si>
  <si>
    <t>Pechek Petr</t>
  </si>
  <si>
    <t>Kerteam</t>
  </si>
  <si>
    <t>Adidas</t>
  </si>
  <si>
    <t>Reis Tomáš</t>
  </si>
  <si>
    <t>Nosek Robert</t>
  </si>
  <si>
    <t>SKC Pečky</t>
  </si>
  <si>
    <t>Horák David</t>
  </si>
  <si>
    <t>Babica Milan</t>
  </si>
  <si>
    <t>Ironman Sudoměř</t>
  </si>
  <si>
    <t>Mundok Marian</t>
  </si>
  <si>
    <t>Tepo Kladno</t>
  </si>
  <si>
    <t>Pokorný Luboš</t>
  </si>
  <si>
    <t>Kralupy</t>
  </si>
  <si>
    <t>SKP Nymburk</t>
  </si>
  <si>
    <t>Kupidlovský Daniel</t>
  </si>
  <si>
    <t>Stodůlky</t>
  </si>
  <si>
    <t>Lhota Petr</t>
  </si>
  <si>
    <t>Sokol Kolín - Pečky</t>
  </si>
  <si>
    <t>Fencl Petr</t>
  </si>
  <si>
    <t>OK LOKO Pardubice</t>
  </si>
  <si>
    <t>Sobotka František</t>
  </si>
  <si>
    <t>Praha 9 Satalice</t>
  </si>
  <si>
    <t>Bláha Tomáš</t>
  </si>
  <si>
    <t>AC 1890 Praha</t>
  </si>
  <si>
    <t>Markop Jan</t>
  </si>
  <si>
    <t>HK Vyšehrad</t>
  </si>
  <si>
    <t>Markup Michal</t>
  </si>
  <si>
    <t>Vošis Praha</t>
  </si>
  <si>
    <t>Nimmer Kelly</t>
  </si>
  <si>
    <t>Praha</t>
  </si>
  <si>
    <t>Desouza Davida</t>
  </si>
  <si>
    <t>Landa Jiří</t>
  </si>
  <si>
    <t>Kovářov</t>
  </si>
  <si>
    <t>Baláž Petr</t>
  </si>
  <si>
    <t>Chodov</t>
  </si>
  <si>
    <t>Buldok Zdeněk</t>
  </si>
  <si>
    <t>Buldok-tým</t>
  </si>
  <si>
    <t>Dočkal Roman</t>
  </si>
  <si>
    <t>Beroun</t>
  </si>
  <si>
    <t>Dvořáček Václav</t>
  </si>
  <si>
    <t>Ústí nad Labem</t>
  </si>
  <si>
    <t>Malý René</t>
  </si>
  <si>
    <t>Český Brod</t>
  </si>
  <si>
    <t>Firych Zdeněk</t>
  </si>
  <si>
    <t>TURBO Chotěboř</t>
  </si>
  <si>
    <t>Pomšár Miroslav</t>
  </si>
  <si>
    <t>STS Chvojkovi Brod</t>
  </si>
  <si>
    <t>Hora Jan</t>
  </si>
  <si>
    <t>AXA Team VRM</t>
  </si>
  <si>
    <t>Sládeček Jakub</t>
  </si>
  <si>
    <t>Ozga Zbigniew</t>
  </si>
  <si>
    <t>neregistrovaní</t>
  </si>
  <si>
    <t>Pártl Michal</t>
  </si>
  <si>
    <t>Praha 4</t>
  </si>
  <si>
    <t>Sedlák Pavel</t>
  </si>
  <si>
    <t>TT Sport Stupno</t>
  </si>
  <si>
    <t>Slovák Jan</t>
  </si>
  <si>
    <t>Pečky</t>
  </si>
  <si>
    <t>Šandera Martin</t>
  </si>
  <si>
    <t>BONBON, MPČR</t>
  </si>
  <si>
    <t>Šebánek Radek</t>
  </si>
  <si>
    <t>Dobříš</t>
  </si>
  <si>
    <t>Štěpánek Michal</t>
  </si>
  <si>
    <t>Traged Team Praha</t>
  </si>
  <si>
    <t>Šůs Jan</t>
  </si>
  <si>
    <t>TriSki Horní Počernice</t>
  </si>
  <si>
    <t>Herda Jan</t>
  </si>
  <si>
    <t>Dobřichov</t>
  </si>
  <si>
    <t>Hladina Tomáš</t>
  </si>
  <si>
    <t>FOX Klub</t>
  </si>
  <si>
    <t>Vicen Martin</t>
  </si>
  <si>
    <t>Bratislava</t>
  </si>
  <si>
    <t>Blasinsky Artur</t>
  </si>
  <si>
    <t>JM Demolex New Balance</t>
  </si>
  <si>
    <t>Plurosz Andrej</t>
  </si>
  <si>
    <t>JM Demolex Bardeov</t>
  </si>
  <si>
    <t>Podškubka Viktor</t>
  </si>
  <si>
    <t>Jiskra Litomyšl</t>
  </si>
  <si>
    <t>Hakl Daniel</t>
  </si>
  <si>
    <t>Beran Marcel</t>
  </si>
  <si>
    <t>AK Škoda Plzeň</t>
  </si>
  <si>
    <t>Kubalík Jan</t>
  </si>
  <si>
    <t>Enervit Team</t>
  </si>
  <si>
    <t>Matula Martin</t>
  </si>
  <si>
    <t>Pelouch Leoš</t>
  </si>
  <si>
    <t>SK Chotěboř</t>
  </si>
  <si>
    <t>Novák Pavel</t>
  </si>
  <si>
    <t>Atletika Jihlava</t>
  </si>
  <si>
    <t>Kanócz Rastislav</t>
  </si>
  <si>
    <t>Praha 14 - Hostavice</t>
  </si>
  <si>
    <t>Puhalla Gabriel</t>
  </si>
  <si>
    <t>Praha 8 - Libeň</t>
  </si>
  <si>
    <t>Žák Jiří</t>
  </si>
  <si>
    <t>Batt Nové Město na Moravě</t>
  </si>
  <si>
    <t>Žák Michal</t>
  </si>
  <si>
    <t>Kupr Jaroslav</t>
  </si>
  <si>
    <t>Hovětrník</t>
  </si>
  <si>
    <t>Kupr Jan</t>
  </si>
  <si>
    <t>LOKO Nymburk</t>
  </si>
  <si>
    <t>Maraton Centrum Jičín</t>
  </si>
  <si>
    <t>Paroulek Jaroslav</t>
  </si>
  <si>
    <t>Ptáček Lukáš</t>
  </si>
  <si>
    <t>Kolín 2</t>
  </si>
  <si>
    <t>Němec Jan</t>
  </si>
  <si>
    <t>Kolín</t>
  </si>
  <si>
    <t>Jechura Jan</t>
  </si>
  <si>
    <t>Velvary</t>
  </si>
  <si>
    <t>Frühauf Jiljí</t>
  </si>
  <si>
    <t>Česká spořitelna</t>
  </si>
  <si>
    <t>Ungr Marcel</t>
  </si>
  <si>
    <t>Nechoďdoma Petr</t>
  </si>
  <si>
    <t>Velké Chválovice</t>
  </si>
  <si>
    <t>Psohlavec Jan</t>
  </si>
  <si>
    <t>Praha 8 - Březiněves</t>
  </si>
  <si>
    <t>Patera Jan</t>
  </si>
  <si>
    <t>Dvořák Václav</t>
  </si>
  <si>
    <t>Kalaš Oskar</t>
  </si>
  <si>
    <t>Korenčík Martin</t>
  </si>
  <si>
    <t>TJ Sokol Kbely</t>
  </si>
  <si>
    <t>Kamenský Peter</t>
  </si>
  <si>
    <t>Most</t>
  </si>
  <si>
    <t>Konopásek Jan</t>
  </si>
  <si>
    <t>Praha 10</t>
  </si>
  <si>
    <t>Tůma Jiří</t>
  </si>
  <si>
    <t>Sokol Kolín</t>
  </si>
  <si>
    <t>Kubr Jaroslav</t>
  </si>
  <si>
    <t>AC Laura</t>
  </si>
  <si>
    <t>Uhlíř Radek</t>
  </si>
  <si>
    <t>Kanoistika Poděbrady</t>
  </si>
  <si>
    <t>Lučan Vladimír</t>
  </si>
  <si>
    <t>Hvězda Pardubice</t>
  </si>
  <si>
    <t>Stančo Ladislav</t>
  </si>
  <si>
    <t>Čelákovice</t>
  </si>
  <si>
    <t>Pfoff Michal</t>
  </si>
  <si>
    <t>Papaj Petr</t>
  </si>
  <si>
    <t xml:space="preserve">Kanoistika Poděbrady </t>
  </si>
  <si>
    <t>Bartoš Dalibor</t>
  </si>
  <si>
    <t>LIAZ Jablonec</t>
  </si>
  <si>
    <t>Rendl Josef</t>
  </si>
  <si>
    <t>Triexpert</t>
  </si>
  <si>
    <t>Strejček Jan</t>
  </si>
  <si>
    <t>AC Pardubice</t>
  </si>
  <si>
    <t>Kadečka Luděk</t>
  </si>
  <si>
    <t>ZPA Pečky</t>
  </si>
  <si>
    <t>Šťastný Tomáš</t>
  </si>
  <si>
    <t>BC Tempo Modřany</t>
  </si>
  <si>
    <t>Denemarek Petr</t>
  </si>
  <si>
    <t>SDH Zárubice</t>
  </si>
  <si>
    <t>Žert Jakub</t>
  </si>
  <si>
    <t>Sokol Cerhenice</t>
  </si>
  <si>
    <t>Zouhar Filip</t>
  </si>
  <si>
    <t>Glassman TT Teplice</t>
  </si>
  <si>
    <t>Král Ondřej</t>
  </si>
  <si>
    <t>Soukup Karel</t>
  </si>
  <si>
    <t>TJ Spartak Vlašim</t>
  </si>
  <si>
    <t>Štefko Robert</t>
  </si>
  <si>
    <t>Kroměříž</t>
  </si>
  <si>
    <t>Chytil Matěj</t>
  </si>
  <si>
    <t xml:space="preserve">Triexpert team </t>
  </si>
  <si>
    <t>Narovec Radek</t>
  </si>
  <si>
    <t>www.behej.com</t>
  </si>
  <si>
    <t>Fiala Miloš</t>
  </si>
  <si>
    <t>AK Dukla Praha</t>
  </si>
  <si>
    <t>Esser Miroslav</t>
  </si>
  <si>
    <t>Vodafone</t>
  </si>
  <si>
    <t>Libánský Jiří</t>
  </si>
  <si>
    <t>Sedlčánky</t>
  </si>
  <si>
    <t>Audrain Simon</t>
  </si>
  <si>
    <t>Poděbrady</t>
  </si>
  <si>
    <t>Michl Pavel</t>
  </si>
  <si>
    <t>Skalník Jan</t>
  </si>
  <si>
    <t>Kavalír Jan</t>
  </si>
  <si>
    <t>Svatoň Jiří</t>
  </si>
  <si>
    <t>SK Čechovka</t>
  </si>
  <si>
    <t>Ondovčák Pavol</t>
  </si>
  <si>
    <t>HO Chupichata</t>
  </si>
  <si>
    <t>Běhounek Rostislav</t>
  </si>
  <si>
    <t>Traged Team</t>
  </si>
  <si>
    <t>Blaha Stanislav</t>
  </si>
  <si>
    <t>BK Vísky</t>
  </si>
  <si>
    <t>Bubeníček Jiří</t>
  </si>
  <si>
    <t>TJ Sokol Lhotka</t>
  </si>
  <si>
    <t>Gremlica Václav</t>
  </si>
  <si>
    <t>Hulín</t>
  </si>
  <si>
    <t>Hudcovic Michal</t>
  </si>
  <si>
    <t>Hudec Jiří</t>
  </si>
  <si>
    <t>TJ Svitavy</t>
  </si>
  <si>
    <t>Chvátal Vladimír</t>
  </si>
  <si>
    <t>Úvaly</t>
  </si>
  <si>
    <t>Jandečka Ivan</t>
  </si>
  <si>
    <t>SAK Radotín</t>
  </si>
  <si>
    <t>Klepl Filip</t>
  </si>
  <si>
    <t>KLESPOL</t>
  </si>
  <si>
    <t>Kostovič Petr</t>
  </si>
  <si>
    <t>www.behy.cz</t>
  </si>
  <si>
    <t>Koupílek Jiří</t>
  </si>
  <si>
    <t>Kolovraty</t>
  </si>
  <si>
    <t>Kozák Jan</t>
  </si>
  <si>
    <t>www.bbart.cz</t>
  </si>
  <si>
    <t>Kozák Miloslav</t>
  </si>
  <si>
    <t>Nezav. odb. ŠKODA Ml. Boleslav</t>
  </si>
  <si>
    <t>Kratochvíl Miroslav</t>
  </si>
  <si>
    <t>Sokol Hlubočepy</t>
  </si>
  <si>
    <t>Kubr Václav</t>
  </si>
  <si>
    <t>Lemfeld Tomáš</t>
  </si>
  <si>
    <t>Praha 3 - Žižkov</t>
  </si>
  <si>
    <t>Michalec Roman</t>
  </si>
  <si>
    <t>Spartak Čelákovice</t>
  </si>
  <si>
    <t>Nebeský Michal</t>
  </si>
  <si>
    <t>Gerontclub</t>
  </si>
  <si>
    <t>Novotný Jiří</t>
  </si>
  <si>
    <t>Ondrouch Richard</t>
  </si>
  <si>
    <t>TJ Sokol Libuš</t>
  </si>
  <si>
    <t>Petronjuk Viktor</t>
  </si>
  <si>
    <t>AC Kovošrot Praha</t>
  </si>
  <si>
    <t>Poduška Josef</t>
  </si>
  <si>
    <t>AC TEPO Kladno</t>
  </si>
  <si>
    <t>Procházka Jaroslav</t>
  </si>
  <si>
    <t>Světlá nad Sázavou</t>
  </si>
  <si>
    <t>Prokop Ondřej</t>
  </si>
  <si>
    <t>Schovánek Petr</t>
  </si>
  <si>
    <t>Sova Jan</t>
  </si>
  <si>
    <t>Jarov</t>
  </si>
  <si>
    <t>Syblík Petr</t>
  </si>
  <si>
    <t>Maratón klub Kladno</t>
  </si>
  <si>
    <t>Sýkora Jan</t>
  </si>
  <si>
    <t>Vlašim</t>
  </si>
  <si>
    <t>Ševčík Luděk</t>
  </si>
  <si>
    <t>Šůs Jaroslav</t>
  </si>
  <si>
    <t>NOVIS TK Praha</t>
  </si>
  <si>
    <t>Tichý František</t>
  </si>
  <si>
    <t>Tománek Jiří</t>
  </si>
  <si>
    <t>KREPELKY Mrákotín</t>
  </si>
  <si>
    <t>Tomsa Pavel</t>
  </si>
  <si>
    <t>Doubrava</t>
  </si>
  <si>
    <t>Spartak Vlašim</t>
  </si>
  <si>
    <t>Velecký Tomáš</t>
  </si>
  <si>
    <t>Tragéd Team</t>
  </si>
  <si>
    <t>Vondra Václav</t>
  </si>
  <si>
    <t>Loko Beroun</t>
  </si>
  <si>
    <t>Dlouhý Vladimír</t>
  </si>
  <si>
    <t>DLOUHÁNI Roudnice</t>
  </si>
  <si>
    <t>Kára Vladimír</t>
  </si>
  <si>
    <t>Peška Luděk</t>
  </si>
  <si>
    <t>Kenast Pečky</t>
  </si>
  <si>
    <t>Šplíchal Luboš</t>
  </si>
  <si>
    <t>FC Háje JM</t>
  </si>
  <si>
    <t>Koloc Pavel</t>
  </si>
  <si>
    <t>AC Total Zero</t>
  </si>
  <si>
    <t>Dvořák Ladislav</t>
  </si>
  <si>
    <t>Ostrava</t>
  </si>
  <si>
    <t>Fousek Jiří</t>
  </si>
  <si>
    <t>Vlčí Habřina</t>
  </si>
  <si>
    <t>Matějovský Pavel</t>
  </si>
  <si>
    <t>AVC Praha</t>
  </si>
  <si>
    <t>Červenka Miroslav</t>
  </si>
  <si>
    <t>Holub Jaroslav</t>
  </si>
  <si>
    <t>Liga 100 Praha</t>
  </si>
  <si>
    <t>Mochnacký Jan</t>
  </si>
  <si>
    <t>Neuvirt Karel</t>
  </si>
  <si>
    <t>Knýř Jan</t>
  </si>
  <si>
    <t>ABK Liberec</t>
  </si>
  <si>
    <t>Ožana Václav</t>
  </si>
  <si>
    <t>TJ Nové Město na Moravě</t>
  </si>
  <si>
    <t>Traxler Jan</t>
  </si>
  <si>
    <t>Praha 3</t>
  </si>
  <si>
    <t>Otava Miroslav</t>
  </si>
  <si>
    <t xml:space="preserve">Traged Team  </t>
  </si>
  <si>
    <t>Strejček Pavel</t>
  </si>
  <si>
    <t>Gymnázium Poděbrady</t>
  </si>
  <si>
    <t>Davies Gareth</t>
  </si>
  <si>
    <t>Kmuníček Miloš</t>
  </si>
  <si>
    <t>Němeček Jiří</t>
  </si>
  <si>
    <t>Páriš Attila</t>
  </si>
  <si>
    <t>KRB Chrudim</t>
  </si>
  <si>
    <t>Vencálek Zdeněk</t>
  </si>
  <si>
    <t>Praha 6</t>
  </si>
  <si>
    <t xml:space="preserve">Miler Václav </t>
  </si>
  <si>
    <t xml:space="preserve">Valta Stanislav </t>
  </si>
  <si>
    <t>Ohrada/Kolín</t>
  </si>
  <si>
    <t>Vavák Libor</t>
  </si>
  <si>
    <t>BK Sadská</t>
  </si>
  <si>
    <t>SK Čechovka Hořice</t>
  </si>
  <si>
    <t>Holub Miroslav</t>
  </si>
  <si>
    <t>SK Nové Město n/M.</t>
  </si>
  <si>
    <t>Neuman Jaroslav</t>
  </si>
  <si>
    <t>Bohemians</t>
  </si>
  <si>
    <t>Kašparec Petr</t>
  </si>
  <si>
    <t>AC Česká Lípa</t>
  </si>
  <si>
    <t>Kotek Jiří</t>
  </si>
  <si>
    <t>Sokol Milovice</t>
  </si>
  <si>
    <t>Rosenberger Luboš</t>
  </si>
  <si>
    <t>Ondra Zdeněk</t>
  </si>
  <si>
    <t>Nohejbal Pečky</t>
  </si>
  <si>
    <t>Staněk Milan</t>
  </si>
  <si>
    <t>Krátký Josef</t>
  </si>
  <si>
    <t xml:space="preserve">KP BKÚ Mělník </t>
  </si>
  <si>
    <t>Bufka Zdeněk</t>
  </si>
  <si>
    <t>Burda František</t>
  </si>
  <si>
    <t>Bering Praha</t>
  </si>
  <si>
    <t>Čižinský Jaromír</t>
  </si>
  <si>
    <t>SABZO Praha</t>
  </si>
  <si>
    <t>Dolejš Jan</t>
  </si>
  <si>
    <t>Klub přátel b. Kokořín. údolím</t>
  </si>
  <si>
    <t>Fišer Milan</t>
  </si>
  <si>
    <t>SK Bečváry</t>
  </si>
  <si>
    <t>Frinta Petr</t>
  </si>
  <si>
    <t>AC Náchod</t>
  </si>
  <si>
    <t>Machálek Josef</t>
  </si>
  <si>
    <t>Sokol Vilémovice</t>
  </si>
  <si>
    <t>Nedvěd Pavel</t>
  </si>
  <si>
    <t>ŠK Kladno</t>
  </si>
  <si>
    <t>Roubík František</t>
  </si>
  <si>
    <t>Čerčany</t>
  </si>
  <si>
    <t>Smrčka Miloš</t>
  </si>
  <si>
    <t>BK Říčany</t>
  </si>
  <si>
    <t>Tarant Jiří</t>
  </si>
  <si>
    <t>Kříž Zlatomír</t>
  </si>
  <si>
    <t>Sobotka Bohumil</t>
  </si>
  <si>
    <t>Sokol Kolín Atletika</t>
  </si>
  <si>
    <t>Kostlivý Miroslav</t>
  </si>
  <si>
    <t>Tragéd Team Praha</t>
  </si>
  <si>
    <t>Kubát Jiří</t>
  </si>
  <si>
    <t>K.A.L.T. Kolín</t>
  </si>
  <si>
    <t>Šimon Jiří</t>
  </si>
  <si>
    <t>Herbst Josef</t>
  </si>
  <si>
    <t>Brandýs</t>
  </si>
  <si>
    <t>Mladenov Ljudmil</t>
  </si>
  <si>
    <t>Spartak Hrdlořezy</t>
  </si>
  <si>
    <t>Pěkný Jan</t>
  </si>
  <si>
    <t>Šváb František</t>
  </si>
  <si>
    <t>TJ Jiskra Litomyšl</t>
  </si>
  <si>
    <t>Martínek Jiří</t>
  </si>
  <si>
    <t>Petržílek Zdeněk</t>
  </si>
  <si>
    <t>Alexa Jiří</t>
  </si>
  <si>
    <t>Michl Václav</t>
  </si>
  <si>
    <t>Rosůlek Josef</t>
  </si>
  <si>
    <t>Přibyl Oldřich</t>
  </si>
  <si>
    <t>Kopec</t>
  </si>
  <si>
    <t>Štrup Jan</t>
  </si>
  <si>
    <t>Pýcha Tomáš</t>
  </si>
  <si>
    <t>TJ AGRO Kolín</t>
  </si>
  <si>
    <t>Motejlek Lubor</t>
  </si>
  <si>
    <t>Nymburk</t>
  </si>
  <si>
    <t xml:space="preserve">Dotlačil Zdeněk </t>
  </si>
  <si>
    <t xml:space="preserve">Sabzo </t>
  </si>
  <si>
    <t>Horyna Miroslav</t>
  </si>
  <si>
    <t>Praha - Zahradní město</t>
  </si>
  <si>
    <t>Paleček Bohumil</t>
  </si>
  <si>
    <t>Mukařov</t>
  </si>
  <si>
    <t>Hrdina Vilém</t>
  </si>
  <si>
    <t>Praha 8</t>
  </si>
  <si>
    <t>Dolejš Radomír</t>
  </si>
  <si>
    <t>Sabzo</t>
  </si>
  <si>
    <t>Šuch Ondřej</t>
  </si>
  <si>
    <t>Zvoník Jiří</t>
  </si>
  <si>
    <t>Herdina Antonín</t>
  </si>
  <si>
    <t>TJ ČZÚ Praha</t>
  </si>
  <si>
    <t>Bohdal Jaroslav</t>
  </si>
  <si>
    <t>MK Kladno</t>
  </si>
  <si>
    <t>Brýdl Pavel</t>
  </si>
  <si>
    <t>SK Nové Město n/M. - Pearl Izumi</t>
  </si>
  <si>
    <t>Maršík Petr</t>
  </si>
  <si>
    <t>Slavoj Čáslav</t>
  </si>
  <si>
    <t>Vodička Josef</t>
  </si>
  <si>
    <t>TJ Zentiva</t>
  </si>
  <si>
    <t>Zícha Ondřej</t>
  </si>
  <si>
    <t>Wallenfels Jiří</t>
  </si>
  <si>
    <t>Sokol Vinohrady</t>
  </si>
  <si>
    <t>Kabelka Jiří</t>
  </si>
  <si>
    <t>SK Vinohrady</t>
  </si>
  <si>
    <t>Vojta Radim</t>
  </si>
  <si>
    <t>Sadská</t>
  </si>
  <si>
    <t>Hanousek Martin</t>
  </si>
  <si>
    <t>TJ CHS Turbo Chotěboř</t>
  </si>
  <si>
    <t>Miler Pavel</t>
  </si>
  <si>
    <t>Miler Martin</t>
  </si>
  <si>
    <t>Daňko Miroslav</t>
  </si>
  <si>
    <t>Labe Triklub</t>
  </si>
  <si>
    <t>Běhal Jaromír</t>
  </si>
  <si>
    <t>Březina Petr</t>
  </si>
  <si>
    <t>Čížek František</t>
  </si>
  <si>
    <t>Jelínek Matěj</t>
  </si>
  <si>
    <t>Hvězda SKP Pardubice</t>
  </si>
  <si>
    <t>Matysík Vladimír</t>
  </si>
  <si>
    <t>Plzák Jiří</t>
  </si>
  <si>
    <t>Veselý Milan</t>
  </si>
  <si>
    <t>Vyskočil Jaromír</t>
  </si>
  <si>
    <t>Smutný Oldřich</t>
  </si>
  <si>
    <t>Jednota Mnichovo Hradiště</t>
  </si>
  <si>
    <t>Tučný Jan</t>
  </si>
  <si>
    <t>MK Pardubice</t>
  </si>
  <si>
    <t>Něměc Jiří</t>
  </si>
  <si>
    <t>SKP Praha</t>
  </si>
  <si>
    <t>Řápek Vladimír</t>
  </si>
  <si>
    <t>Nový Břetislav</t>
  </si>
  <si>
    <t>Hlusička Josef</t>
  </si>
  <si>
    <t>Čepelka Oldřich</t>
  </si>
  <si>
    <t>Tima Liberec</t>
  </si>
  <si>
    <t>Říha Miroslav</t>
  </si>
  <si>
    <t>Sokol Sadská</t>
  </si>
  <si>
    <t>Kadavý Jan</t>
  </si>
  <si>
    <t>Jablonec nad Nisou</t>
  </si>
  <si>
    <t>Tuček Josef</t>
  </si>
  <si>
    <t>Chocholouš Dalibor</t>
  </si>
  <si>
    <t>Dubina Pardubice</t>
  </si>
  <si>
    <t>Louda Miloš</t>
  </si>
  <si>
    <t>Sokol Loučeň</t>
  </si>
  <si>
    <t>Sedláček František</t>
  </si>
  <si>
    <t>Sokol Býchnov</t>
  </si>
  <si>
    <t>Vágner Jiří</t>
  </si>
  <si>
    <t>Lovosice</t>
  </si>
  <si>
    <t>Pejpal Jiří</t>
  </si>
  <si>
    <t>Menšík Jan</t>
  </si>
  <si>
    <t>Plešinger Stanislav</t>
  </si>
  <si>
    <t>Vlčovská Marta</t>
  </si>
  <si>
    <t>Zeidlerová Jarmila</t>
  </si>
  <si>
    <t>Kružíková Jarmila</t>
  </si>
  <si>
    <t xml:space="preserve">PIM </t>
  </si>
  <si>
    <t>Čokrtová Jana</t>
  </si>
  <si>
    <t>TTC Český Brod</t>
  </si>
  <si>
    <t>RPG Brno</t>
  </si>
  <si>
    <t>Traxlerová Pavlína</t>
  </si>
  <si>
    <t>Křížová Pavlína</t>
  </si>
  <si>
    <t>Blahová Jaroslava</t>
  </si>
  <si>
    <t>Sedláková Lenka</t>
  </si>
  <si>
    <t>Slatiňany</t>
  </si>
  <si>
    <t>Hodboďová Jiřina</t>
  </si>
  <si>
    <t>Liberec</t>
  </si>
  <si>
    <t>Barchánková Martina</t>
  </si>
  <si>
    <t>Mořinka</t>
  </si>
  <si>
    <t>Miara Adrianna</t>
  </si>
  <si>
    <t>Tůmová Naděžda</t>
  </si>
  <si>
    <t>Šandová Irena</t>
  </si>
  <si>
    <t>-</t>
  </si>
  <si>
    <t>Relichová Vladimíra</t>
  </si>
  <si>
    <t>TJ Slavoj Český Brod</t>
  </si>
  <si>
    <t>Alferyová Lenka</t>
  </si>
  <si>
    <t>Sokol Král. Vinohrady</t>
  </si>
  <si>
    <t>Bartošová Petra</t>
  </si>
  <si>
    <t>Geront Club</t>
  </si>
  <si>
    <t>Preibischová Monika</t>
  </si>
  <si>
    <t>AC Mar. Lázně</t>
  </si>
  <si>
    <t>Dlouhá Zuzana</t>
  </si>
  <si>
    <t>Požgayová Jana</t>
  </si>
  <si>
    <t>Mališová Karla</t>
  </si>
  <si>
    <t>USK Praha</t>
  </si>
  <si>
    <t>Kubrová Dagmar</t>
  </si>
  <si>
    <t>Kovaříková Pavla</t>
  </si>
  <si>
    <t>Barnex sport Brno</t>
  </si>
  <si>
    <t>Jelínková Magdalena</t>
  </si>
  <si>
    <t>Breburdová Hana</t>
  </si>
  <si>
    <t>Tománková Pavla</t>
  </si>
  <si>
    <t>K.R.B. Chrudim</t>
  </si>
  <si>
    <t>Středová Ivana</t>
  </si>
  <si>
    <t>Klučov</t>
  </si>
  <si>
    <t>Pokorová Jaroslava</t>
  </si>
  <si>
    <t>PIM RC Praha</t>
  </si>
  <si>
    <t>Novotná Dagmar st</t>
  </si>
  <si>
    <t>Fencíková Vladislava</t>
  </si>
  <si>
    <t>Bayerová Lenka</t>
  </si>
  <si>
    <t xml:space="preserve">PIM RC  </t>
  </si>
  <si>
    <t>Šibravová Lenka</t>
  </si>
  <si>
    <t>Olymp Praha</t>
  </si>
  <si>
    <t>Sočůvková Mária</t>
  </si>
  <si>
    <t>Praha 5</t>
  </si>
  <si>
    <t>Dudková Iva</t>
  </si>
  <si>
    <t>České Budějovice</t>
  </si>
  <si>
    <t>Klouparová Kateřina</t>
  </si>
  <si>
    <t>Novotná Dagmar ml.</t>
  </si>
  <si>
    <t>Fousková Petra</t>
  </si>
  <si>
    <t>AC Čáslav</t>
  </si>
  <si>
    <t>Frintová Vendula</t>
  </si>
  <si>
    <t>Kategorie:</t>
  </si>
  <si>
    <r>
      <t>A</t>
    </r>
    <r>
      <rPr>
        <sz val="10"/>
        <rFont val="Arial CE"/>
        <family val="2"/>
      </rPr>
      <t xml:space="preserve"> - muži do 39 let</t>
    </r>
  </si>
  <si>
    <r>
      <t>F</t>
    </r>
    <r>
      <rPr>
        <sz val="10"/>
        <rFont val="Arial CE"/>
        <family val="2"/>
      </rPr>
      <t xml:space="preserve">   - ženy do 34 let</t>
    </r>
  </si>
  <si>
    <r>
      <t>B</t>
    </r>
    <r>
      <rPr>
        <sz val="10"/>
        <rFont val="Arial CE"/>
        <family val="2"/>
      </rPr>
      <t xml:space="preserve"> - muži 40-49 let</t>
    </r>
  </si>
  <si>
    <r>
      <t>G</t>
    </r>
    <r>
      <rPr>
        <sz val="10"/>
        <rFont val="Arial CE"/>
        <family val="2"/>
      </rPr>
      <t xml:space="preserve"> - ženy   35-44 let</t>
    </r>
  </si>
  <si>
    <r>
      <t>C</t>
    </r>
    <r>
      <rPr>
        <sz val="10"/>
        <rFont val="Arial CE"/>
        <family val="2"/>
      </rPr>
      <t xml:space="preserve"> - muži 50-59 let</t>
    </r>
  </si>
  <si>
    <t>H - ženy nad 44 let</t>
  </si>
  <si>
    <r>
      <t>D</t>
    </r>
    <r>
      <rPr>
        <sz val="10"/>
        <rFont val="Arial CE"/>
        <family val="2"/>
      </rPr>
      <t xml:space="preserve"> - muži 60-69 let</t>
    </r>
  </si>
  <si>
    <r>
      <t>OP</t>
    </r>
    <r>
      <rPr>
        <sz val="10"/>
        <rFont val="Arial CE"/>
        <family val="2"/>
      </rPr>
      <t xml:space="preserve"> - oblastní přebor </t>
    </r>
  </si>
  <si>
    <r>
      <t>E</t>
    </r>
    <r>
      <rPr>
        <sz val="10"/>
        <rFont val="Arial CE"/>
        <family val="2"/>
      </rPr>
      <t xml:space="preserve"> - muži nad 69 let</t>
    </r>
  </si>
  <si>
    <t xml:space="preserve">        Kolína</t>
  </si>
  <si>
    <r>
      <t>P.reg</t>
    </r>
    <r>
      <rPr>
        <sz val="10"/>
        <rFont val="Arial CE"/>
        <family val="2"/>
      </rPr>
      <t xml:space="preserve"> - Pečecký region</t>
    </r>
  </si>
  <si>
    <t>Dorostenci     1609m</t>
  </si>
  <si>
    <t>Starší žáci     1609m</t>
  </si>
  <si>
    <t>Šplíchal Martin</t>
  </si>
  <si>
    <t>5:26</t>
  </si>
  <si>
    <t>5.27</t>
  </si>
  <si>
    <t>Turbo Chotěboř</t>
  </si>
  <si>
    <t>5:58</t>
  </si>
  <si>
    <t>Vondra Filip</t>
  </si>
  <si>
    <t>6:06</t>
  </si>
  <si>
    <t>Hovorka David</t>
  </si>
  <si>
    <t>6:36</t>
  </si>
  <si>
    <t>Veselý Jakub</t>
  </si>
  <si>
    <t>Milčice</t>
  </si>
  <si>
    <t>7.26</t>
  </si>
  <si>
    <t xml:space="preserve">Dvořáková Pavla </t>
  </si>
  <si>
    <t>Dravzalová Markéta</t>
  </si>
  <si>
    <t>6:08</t>
  </si>
  <si>
    <t>Novotná Karolína</t>
  </si>
  <si>
    <t>Sotonová Petra</t>
  </si>
  <si>
    <t>Kuchařová Lenka</t>
  </si>
  <si>
    <t>6:42</t>
  </si>
  <si>
    <t>Pokorná Aneta</t>
  </si>
  <si>
    <t>Praha 4 Modřany</t>
  </si>
  <si>
    <t>Čokrtová Kateřina</t>
  </si>
  <si>
    <t>7:03</t>
  </si>
  <si>
    <t>Hudcovicová Sára</t>
  </si>
  <si>
    <t>8:34</t>
  </si>
  <si>
    <t>Mladší žáci     800m</t>
  </si>
  <si>
    <t>Zakonov Filip</t>
  </si>
  <si>
    <t>AC Mladá Boleslav</t>
  </si>
  <si>
    <t>1:25</t>
  </si>
  <si>
    <t>Technik Andrej</t>
  </si>
  <si>
    <t>1:35</t>
  </si>
  <si>
    <t>Novotný Marek</t>
  </si>
  <si>
    <t>1:38</t>
  </si>
  <si>
    <t>Hercík Jakub</t>
  </si>
  <si>
    <t>TJ Bradlecká Lhota</t>
  </si>
  <si>
    <t>Sem Jakub</t>
  </si>
  <si>
    <t>1:40</t>
  </si>
  <si>
    <t>Procházka Jiří</t>
  </si>
  <si>
    <t>ZŠ Tatce</t>
  </si>
  <si>
    <t>1:45</t>
  </si>
  <si>
    <t>Svoboda Jakub</t>
  </si>
  <si>
    <t>1:48</t>
  </si>
  <si>
    <t>Vrzal Martin</t>
  </si>
  <si>
    <t>1:49</t>
  </si>
  <si>
    <t>Zedník Martin</t>
  </si>
  <si>
    <t>1:52</t>
  </si>
  <si>
    <t>Mála Tomáš</t>
  </si>
  <si>
    <t>1:57</t>
  </si>
  <si>
    <t>Prajac Lidie</t>
  </si>
  <si>
    <t>Březinová Lucie</t>
  </si>
  <si>
    <t>1:43</t>
  </si>
  <si>
    <t>Šímová Monika</t>
  </si>
  <si>
    <t>Kladno</t>
  </si>
  <si>
    <t>Prajac Gabriela</t>
  </si>
  <si>
    <t>1:53</t>
  </si>
  <si>
    <t>Sotonová Monika</t>
  </si>
  <si>
    <t>1:56</t>
  </si>
  <si>
    <t>Jedličková Alena</t>
  </si>
  <si>
    <t>Nosková Natálie</t>
  </si>
  <si>
    <t>Parásková Tereza</t>
  </si>
  <si>
    <t>Cháberová Jana</t>
  </si>
  <si>
    <t>Sokol Pečky</t>
  </si>
  <si>
    <t>2:05</t>
  </si>
  <si>
    <t>Březinová Simona</t>
  </si>
  <si>
    <t>2:23</t>
  </si>
  <si>
    <t>Kvaček Pavel</t>
  </si>
  <si>
    <t>1:08</t>
  </si>
  <si>
    <t>Krupka Jan</t>
  </si>
  <si>
    <t>1:10</t>
  </si>
  <si>
    <t>Zedník Richard</t>
  </si>
  <si>
    <t>Zedník Jindra</t>
  </si>
  <si>
    <t>1:31</t>
  </si>
  <si>
    <t>Kostelecký David</t>
  </si>
  <si>
    <t>2:12</t>
  </si>
  <si>
    <t>Podruch Vojtěch</t>
  </si>
  <si>
    <t>Budiměřice</t>
  </si>
  <si>
    <t>2:35</t>
  </si>
  <si>
    <t>Meišner Samuel</t>
  </si>
  <si>
    <t>Písková Lhota</t>
  </si>
  <si>
    <t>2:44</t>
  </si>
  <si>
    <t>Reichelová Miládka</t>
  </si>
  <si>
    <t>0:59</t>
  </si>
  <si>
    <t>Filounová Iveta</t>
  </si>
  <si>
    <t>MŠ Tatce</t>
  </si>
  <si>
    <t>1:01</t>
  </si>
  <si>
    <t>Předotová Alžběta</t>
  </si>
  <si>
    <t>1:06</t>
  </si>
  <si>
    <t>Kostelecká Kateřina</t>
  </si>
  <si>
    <t>1:16</t>
  </si>
  <si>
    <t>Sladká Monika</t>
  </si>
  <si>
    <t>1:18</t>
  </si>
  <si>
    <t>Kusá Klára</t>
  </si>
  <si>
    <t>1:28</t>
  </si>
  <si>
    <t>Kotyková Nina</t>
  </si>
  <si>
    <t>Červený Pečky</t>
  </si>
  <si>
    <t xml:space="preserve"> Samková Anna</t>
  </si>
  <si>
    <t>Koděrová Denisa</t>
  </si>
  <si>
    <t>1:55</t>
  </si>
  <si>
    <t>Koláčná Ema</t>
  </si>
  <si>
    <t>Sokoleč</t>
  </si>
  <si>
    <t>2:07</t>
  </si>
  <si>
    <t>Hudcovicová Ráchel</t>
  </si>
  <si>
    <t>2:18</t>
  </si>
  <si>
    <t>Hasalová Zuzana</t>
  </si>
  <si>
    <t>2:32</t>
  </si>
  <si>
    <t>Chvalovice</t>
  </si>
  <si>
    <t>2:47</t>
  </si>
  <si>
    <t>Svobodová Michaela</t>
  </si>
  <si>
    <t>3:04</t>
  </si>
  <si>
    <t>Bervingasová Tereza</t>
  </si>
  <si>
    <t>BK Pečky</t>
  </si>
  <si>
    <t>4:15</t>
  </si>
  <si>
    <t>Šulcová Sára</t>
  </si>
  <si>
    <t>4:40</t>
  </si>
  <si>
    <t>Kat.</t>
  </si>
  <si>
    <t>Tr. Rekord</t>
  </si>
  <si>
    <t>Pfoff Jan</t>
  </si>
  <si>
    <t>Holasová Jarmila</t>
  </si>
  <si>
    <t>Singr Martin</t>
  </si>
  <si>
    <t>Šanda Jiří</t>
  </si>
  <si>
    <t>Mádlíková Nikola</t>
  </si>
  <si>
    <t>6:45</t>
  </si>
  <si>
    <t>6:33</t>
  </si>
  <si>
    <t>Kuchařová Jana</t>
  </si>
  <si>
    <t>2-3</t>
  </si>
  <si>
    <t>Sůva Michal</t>
  </si>
  <si>
    <t>Dvořák Tomáš</t>
  </si>
  <si>
    <t>Mundok Marián</t>
  </si>
  <si>
    <t>Novák Filip</t>
  </si>
  <si>
    <t>Prouza Milan</t>
  </si>
  <si>
    <t>Kubr Martin</t>
  </si>
  <si>
    <t>Daněk Petr</t>
  </si>
  <si>
    <t>TJ Jikev</t>
  </si>
  <si>
    <t>SC Radotín</t>
  </si>
  <si>
    <t>PSK Olymp</t>
  </si>
  <si>
    <t>5:51</t>
  </si>
  <si>
    <t>5:57</t>
  </si>
  <si>
    <t>5:20</t>
  </si>
  <si>
    <t>4:57</t>
  </si>
  <si>
    <t>4:54</t>
  </si>
  <si>
    <t>4:58</t>
  </si>
  <si>
    <t>6:37</t>
  </si>
  <si>
    <t>5:04</t>
  </si>
  <si>
    <t>6.-7.</t>
  </si>
  <si>
    <t>FCMJ Praha</t>
  </si>
  <si>
    <t>Šplíchal Josef</t>
  </si>
  <si>
    <t>7:44</t>
  </si>
  <si>
    <t>Hudcovic Timoteus</t>
  </si>
  <si>
    <t>Müller Vít</t>
  </si>
  <si>
    <t>Veselý Ondřej</t>
  </si>
  <si>
    <t>Novotný Vojtěch</t>
  </si>
  <si>
    <t>Strnad Pavel</t>
  </si>
  <si>
    <t>Štolmíř</t>
  </si>
  <si>
    <t>Milaniaková Lucie</t>
  </si>
  <si>
    <t>Jiranová Helena</t>
  </si>
  <si>
    <t>Slivanská Kateřina</t>
  </si>
  <si>
    <t>Sýkorová Jana</t>
  </si>
  <si>
    <t>Svobodová Anna</t>
  </si>
  <si>
    <t>Grospičová Nikola</t>
  </si>
  <si>
    <t>Procházková Kateřina</t>
  </si>
  <si>
    <t>Líbalová Tereza</t>
  </si>
  <si>
    <t>Hálková Karolína</t>
  </si>
  <si>
    <t>Přerov nad Labem</t>
  </si>
  <si>
    <t>3:05</t>
  </si>
  <si>
    <t>3:03</t>
  </si>
  <si>
    <t>3:10</t>
  </si>
  <si>
    <t>3:31</t>
  </si>
  <si>
    <t>3:28</t>
  </si>
  <si>
    <t>3:11</t>
  </si>
  <si>
    <t>4:00</t>
  </si>
  <si>
    <t>3:48</t>
  </si>
  <si>
    <t>3:14</t>
  </si>
  <si>
    <t>Trägerová Hana</t>
  </si>
  <si>
    <t>Petrásek Karel</t>
  </si>
  <si>
    <t>Zubík Jaromír</t>
  </si>
  <si>
    <t>Filoun Radek</t>
  </si>
  <si>
    <t>Těmin Karel</t>
  </si>
  <si>
    <t>Březina Jiří</t>
  </si>
  <si>
    <t>Svoboda Tomáš</t>
  </si>
  <si>
    <t>Černoch Lukáš</t>
  </si>
  <si>
    <t>Dědek Lukáš</t>
  </si>
  <si>
    <t>Fousek Jakub</t>
  </si>
  <si>
    <t>Tatce</t>
  </si>
  <si>
    <t>2:00</t>
  </si>
  <si>
    <t>1:24</t>
  </si>
  <si>
    <t>1:33</t>
  </si>
  <si>
    <t>1:23</t>
  </si>
  <si>
    <t>Černá Tereza</t>
  </si>
  <si>
    <t>Králová Tereza</t>
  </si>
  <si>
    <t>Sotonová Lucie</t>
  </si>
  <si>
    <t>Zakonovová Lucie</t>
  </si>
  <si>
    <t>Sladká Lucie</t>
  </si>
  <si>
    <t>Hudcovicová Rebeka</t>
  </si>
  <si>
    <t>Koláčná Věra</t>
  </si>
  <si>
    <t>Lysá nad Labem</t>
  </si>
  <si>
    <t>1:34</t>
  </si>
  <si>
    <t>1:27</t>
  </si>
  <si>
    <t>1:26</t>
  </si>
  <si>
    <t>1:46</t>
  </si>
  <si>
    <t>1:37</t>
  </si>
  <si>
    <t>1:42</t>
  </si>
  <si>
    <t>Špringrová Justýnka</t>
  </si>
  <si>
    <t>Kusý Štěpán</t>
  </si>
  <si>
    <t>Vilím Honzík</t>
  </si>
  <si>
    <t>Hudcovic Samuel</t>
  </si>
  <si>
    <t>Koutský Jan</t>
  </si>
  <si>
    <t>Meišner Tadeáš</t>
  </si>
  <si>
    <t>Technik vít</t>
  </si>
  <si>
    <t>Kotyk Jan</t>
  </si>
  <si>
    <t>Opl František</t>
  </si>
  <si>
    <t>Petrásek Matěj</t>
  </si>
  <si>
    <t>Brun Oskar</t>
  </si>
  <si>
    <t>Újezd n/Lesy</t>
  </si>
  <si>
    <t>Červené Pečky</t>
  </si>
  <si>
    <t>Skramníky</t>
  </si>
  <si>
    <t>Bišková Tereza</t>
  </si>
  <si>
    <t>Králová Šárka</t>
  </si>
  <si>
    <t>Reichelová Daniela</t>
  </si>
  <si>
    <t>Březinová Petra</t>
  </si>
  <si>
    <t>Vrbová Žaneta</t>
  </si>
  <si>
    <t>Davídková Tína</t>
  </si>
  <si>
    <t>Svobodová Anna Marie</t>
  </si>
  <si>
    <t>Čáslavová Barbora</t>
  </si>
  <si>
    <t>Podruhová Štěpánka</t>
  </si>
  <si>
    <t>0:47</t>
  </si>
  <si>
    <t>0:48</t>
  </si>
  <si>
    <t>Pekařová Jůlie</t>
  </si>
  <si>
    <t>0:50</t>
  </si>
  <si>
    <t>0:54</t>
  </si>
  <si>
    <t>0:57</t>
  </si>
  <si>
    <t>0:58</t>
  </si>
  <si>
    <t>1:00</t>
  </si>
  <si>
    <t>1:02</t>
  </si>
  <si>
    <t>1:04</t>
  </si>
  <si>
    <t>0:53</t>
  </si>
  <si>
    <t>0:55</t>
  </si>
  <si>
    <t>0:56</t>
  </si>
  <si>
    <t>1:05</t>
  </si>
  <si>
    <t>Minižáci    400m</t>
  </si>
  <si>
    <t>Starší kluci    400m</t>
  </si>
  <si>
    <t>Mladší kluci      200m</t>
  </si>
  <si>
    <t>Chlapci     200m</t>
  </si>
  <si>
    <t>Dorostenky     1609m                       (r.nar. 1990-1992)</t>
  </si>
  <si>
    <t>Starší žákyně    1609m                   (r.nar. 1993-1994)</t>
  </si>
  <si>
    <t>Mladší žákyně     800m                     (r.nar. 1995-1996)</t>
  </si>
  <si>
    <t>Minižákyně     400m                      (r.nar. 1997-1998)</t>
  </si>
  <si>
    <t>Starší holky     400m                    (r.nar. 1999-2000)</t>
  </si>
  <si>
    <t>Mladší holky     200m                   (r.nar. 2001-2002)</t>
  </si>
  <si>
    <t>Děvčátka      200m                    (r.nar. 2003 a mladší)</t>
  </si>
  <si>
    <t>Závodník bez čísla</t>
  </si>
  <si>
    <t>x</t>
  </si>
  <si>
    <t>Vodičková Radka</t>
  </si>
  <si>
    <t xml:space="preserve"> 29. Pečecká desítka   -   Memoriál Jardy Kvačka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</si>
</sst>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h:mm:ss"/>
    <numFmt numFmtId="166" formatCode="dd/mm/yy\ hh:mm"/>
    <numFmt numFmtId="167" formatCode="hh:mm"/>
    <numFmt numFmtId="168" formatCode="d/m/yy\ h:mm\ d&quot;op.&quot;/\od&quot;p.&quot;"/>
    <numFmt numFmtId="169" formatCode="h:mm;@"/>
    <numFmt numFmtId="170" formatCode="mm:ss.0;@"/>
  </numFmts>
  <fonts count="12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color indexed="8"/>
      <name val="Times New Roman"/>
      <family val="1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46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0" fontId="5" fillId="4" borderId="9" xfId="0" applyNumberFormat="1" applyFont="1" applyFill="1" applyBorder="1" applyAlignment="1">
      <alignment horizontal="center"/>
    </xf>
    <xf numFmtId="46" fontId="5" fillId="4" borderId="9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right"/>
    </xf>
    <xf numFmtId="165" fontId="5" fillId="4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7" fillId="2" borderId="11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4" borderId="18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6" fillId="4" borderId="24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5" fillId="4" borderId="24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46" fontId="6" fillId="4" borderId="27" xfId="0" applyNumberFormat="1" applyFont="1" applyFill="1" applyBorder="1" applyAlignment="1">
      <alignment horizontal="center"/>
    </xf>
    <xf numFmtId="46" fontId="6" fillId="4" borderId="9" xfId="0" applyNumberFormat="1" applyFont="1" applyFill="1" applyBorder="1" applyAlignment="1">
      <alignment horizontal="center"/>
    </xf>
    <xf numFmtId="46" fontId="6" fillId="4" borderId="28" xfId="0" applyNumberFormat="1" applyFont="1" applyFill="1" applyBorder="1" applyAlignment="1">
      <alignment horizontal="center"/>
    </xf>
    <xf numFmtId="49" fontId="6" fillId="4" borderId="25" xfId="19" applyNumberFormat="1" applyFont="1" applyFill="1" applyBorder="1" applyAlignment="1" applyProtection="1">
      <alignment horizontal="left"/>
      <protection/>
    </xf>
    <xf numFmtId="0" fontId="3" fillId="4" borderId="2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3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165" fontId="3" fillId="6" borderId="0" xfId="0" applyNumberFormat="1" applyFont="1" applyFill="1" applyAlignment="1">
      <alignment/>
    </xf>
    <xf numFmtId="168" fontId="0" fillId="0" borderId="0" xfId="0" applyNumberFormat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NumberFormat="1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6" fontId="3" fillId="0" borderId="34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Continuous"/>
    </xf>
    <xf numFmtId="0" fontId="3" fillId="7" borderId="37" xfId="0" applyNumberFormat="1" applyFont="1" applyFill="1" applyBorder="1" applyAlignment="1">
      <alignment horizontal="centerContinuous"/>
    </xf>
    <xf numFmtId="0" fontId="3" fillId="7" borderId="37" xfId="0" applyFont="1" applyFill="1" applyBorder="1" applyAlignment="1">
      <alignment horizontal="centerContinuous"/>
    </xf>
    <xf numFmtId="0" fontId="3" fillId="7" borderId="38" xfId="0" applyFont="1" applyFill="1" applyBorder="1" applyAlignment="1">
      <alignment horizontal="centerContinuous"/>
    </xf>
    <xf numFmtId="0" fontId="3" fillId="0" borderId="39" xfId="0" applyFont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46" fontId="3" fillId="0" borderId="39" xfId="0" applyNumberFormat="1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Continuous"/>
    </xf>
    <xf numFmtId="0" fontId="3" fillId="8" borderId="37" xfId="0" applyNumberFormat="1" applyFont="1" applyFill="1" applyBorder="1" applyAlignment="1">
      <alignment horizontal="centerContinuous"/>
    </xf>
    <xf numFmtId="0" fontId="3" fillId="8" borderId="37" xfId="0" applyFont="1" applyFill="1" applyBorder="1" applyAlignment="1">
      <alignment horizontal="centerContinuous"/>
    </xf>
    <xf numFmtId="0" fontId="3" fillId="8" borderId="38" xfId="0" applyFont="1" applyFill="1" applyBorder="1" applyAlignment="1">
      <alignment horizontal="centerContinuous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16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49" fontId="5" fillId="0" borderId="48" xfId="0" applyNumberFormat="1" applyFont="1" applyFill="1" applyBorder="1" applyAlignment="1">
      <alignment horizontal="center"/>
    </xf>
    <xf numFmtId="16" fontId="5" fillId="0" borderId="43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49" fontId="5" fillId="0" borderId="48" xfId="0" applyNumberFormat="1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9" fontId="6" fillId="0" borderId="51" xfId="0" applyNumberFormat="1" applyFont="1" applyFill="1" applyBorder="1" applyAlignment="1">
      <alignment horizontal="center"/>
    </xf>
    <xf numFmtId="169" fontId="5" fillId="0" borderId="42" xfId="0" applyNumberFormat="1" applyFont="1" applyFill="1" applyBorder="1" applyAlignment="1">
      <alignment horizontal="center"/>
    </xf>
    <xf numFmtId="169" fontId="5" fillId="0" borderId="42" xfId="0" applyNumberFormat="1" applyFont="1" applyFill="1" applyBorder="1" applyAlignment="1">
      <alignment horizontal="center"/>
    </xf>
    <xf numFmtId="169" fontId="5" fillId="0" borderId="48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46" fontId="6" fillId="4" borderId="22" xfId="0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right"/>
    </xf>
    <xf numFmtId="0" fontId="6" fillId="5" borderId="2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6" fillId="4" borderId="9" xfId="0" applyNumberFormat="1" applyFont="1" applyFill="1" applyBorder="1" applyAlignment="1">
      <alignment horizontal="center"/>
    </xf>
    <xf numFmtId="46" fontId="6" fillId="4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0" fillId="9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7" fillId="2" borderId="5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K300"/>
  <sheetViews>
    <sheetView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J291" sqref="J291"/>
    </sheetView>
  </sheetViews>
  <sheetFormatPr defaultColWidth="9.00390625" defaultRowHeight="12.75"/>
  <cols>
    <col min="1" max="1" width="4.375" style="1" customWidth="1"/>
    <col min="2" max="2" width="4.875" style="2" customWidth="1"/>
    <col min="3" max="3" width="20.625" style="1" customWidth="1"/>
    <col min="4" max="4" width="22.125" style="1" customWidth="1"/>
    <col min="5" max="5" width="5.75390625" style="1" customWidth="1"/>
    <col min="6" max="6" width="7.875" style="3" customWidth="1"/>
    <col min="7" max="7" width="3.875" style="4" customWidth="1"/>
    <col min="8" max="8" width="3.25390625" style="0" customWidth="1"/>
    <col min="9" max="9" width="2.875" style="0" customWidth="1"/>
    <col min="10" max="11" width="2.75390625" style="0" customWidth="1"/>
    <col min="12" max="13" width="2.875" style="0" customWidth="1"/>
    <col min="14" max="16" width="3.125" style="0" customWidth="1"/>
    <col min="17" max="17" width="0" style="0" hidden="1" customWidth="1"/>
    <col min="18" max="18" width="0" style="5" hidden="1" customWidth="1"/>
    <col min="19" max="22" width="0" style="1" hidden="1" customWidth="1"/>
    <col min="23" max="38" width="0" style="0" hidden="1" customWidth="1"/>
  </cols>
  <sheetData>
    <row r="1" spans="1:16" ht="23.25" customHeight="1" thickBot="1">
      <c r="A1" s="168" t="s">
        <v>1070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4" ht="13.5" thickBot="1">
      <c r="A2" s="167" t="s">
        <v>0</v>
      </c>
      <c r="B2" s="167"/>
      <c r="C2" s="167"/>
      <c r="D2" s="167"/>
      <c r="E2" s="167"/>
      <c r="F2" s="167"/>
      <c r="G2" s="7"/>
      <c r="H2" s="8"/>
      <c r="I2" s="8"/>
      <c r="J2" s="8"/>
      <c r="K2" s="8"/>
      <c r="L2" s="9" t="s">
        <v>1</v>
      </c>
      <c r="M2" s="8"/>
      <c r="N2" s="8"/>
      <c r="O2" s="8"/>
      <c r="P2" s="8"/>
      <c r="Q2" s="10"/>
      <c r="R2" s="11" t="s">
        <v>3</v>
      </c>
      <c r="S2" s="12"/>
      <c r="T2" s="12"/>
      <c r="U2" s="12"/>
      <c r="V2" s="13"/>
      <c r="X2" t="s">
        <v>4</v>
      </c>
    </row>
    <row r="3" spans="1:37" ht="12.75">
      <c r="A3" s="6" t="s">
        <v>5</v>
      </c>
      <c r="B3" s="14" t="s">
        <v>6</v>
      </c>
      <c r="C3" s="15" t="s">
        <v>7</v>
      </c>
      <c r="D3" s="6" t="s">
        <v>8</v>
      </c>
      <c r="E3" s="6" t="s">
        <v>9</v>
      </c>
      <c r="F3" s="16" t="s">
        <v>10</v>
      </c>
      <c r="G3" s="17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3</v>
      </c>
      <c r="O3" s="18" t="s">
        <v>18</v>
      </c>
      <c r="P3" s="18" t="s">
        <v>25</v>
      </c>
      <c r="Q3" s="19"/>
      <c r="R3" s="20" t="s">
        <v>20</v>
      </c>
      <c r="S3" s="21" t="s">
        <v>18</v>
      </c>
      <c r="T3" s="21" t="s">
        <v>21</v>
      </c>
      <c r="U3" s="21" t="s">
        <v>22</v>
      </c>
      <c r="V3" s="22" t="s">
        <v>23</v>
      </c>
      <c r="X3" s="23" t="s">
        <v>11</v>
      </c>
      <c r="Y3" s="23" t="s">
        <v>12</v>
      </c>
      <c r="Z3" s="23" t="s">
        <v>13</v>
      </c>
      <c r="AA3" s="23" t="s">
        <v>14</v>
      </c>
      <c r="AB3" s="23" t="s">
        <v>15</v>
      </c>
      <c r="AC3" s="23" t="s">
        <v>24</v>
      </c>
      <c r="AD3" s="23" t="s">
        <v>17</v>
      </c>
      <c r="AE3" s="23" t="s">
        <v>3</v>
      </c>
      <c r="AF3" s="23" t="s">
        <v>18</v>
      </c>
      <c r="AG3" s="23" t="s">
        <v>19</v>
      </c>
      <c r="AH3" s="23" t="s">
        <v>25</v>
      </c>
      <c r="AI3" s="23" t="s">
        <v>23</v>
      </c>
      <c r="AK3" s="23" t="s">
        <v>2</v>
      </c>
    </row>
    <row r="4" spans="1:37" s="160" customFormat="1" ht="12.75">
      <c r="A4" s="151" t="s">
        <v>26</v>
      </c>
      <c r="B4" s="152">
        <v>108</v>
      </c>
      <c r="C4" s="153" t="str">
        <f>LOOKUP(B4,'Startovní listina'!$B$3:$B$288,'Startovní listina'!$C$3:$C$288)</f>
        <v>Štefko Robert</v>
      </c>
      <c r="D4" s="153" t="str">
        <f>LOOKUP(B4,'Startovní listina'!$B$3:$B$288,'Startovní listina'!$D$3:$D$288)</f>
        <v>Kroměříž</v>
      </c>
      <c r="E4" s="154">
        <f>LOOKUP(B4,'Startovní listina'!$B$3:$B$288,'Startovní listina'!$E$3:$E$288)</f>
        <v>1968</v>
      </c>
      <c r="F4" s="155">
        <v>0.021435185185185186</v>
      </c>
      <c r="G4" s="156">
        <v>1</v>
      </c>
      <c r="H4" s="157"/>
      <c r="I4" s="157"/>
      <c r="J4" s="157"/>
      <c r="K4" s="157"/>
      <c r="L4" s="157"/>
      <c r="M4" s="157"/>
      <c r="N4" s="157"/>
      <c r="O4" s="157"/>
      <c r="P4" s="157"/>
      <c r="Q4" s="158" t="s">
        <v>27</v>
      </c>
      <c r="R4" s="159" t="str">
        <f>LOOKUP(B4,'Startovní listina'!$B$3:$B$288,'Startovní listina'!$F$3:$F$288)</f>
        <v>A</v>
      </c>
      <c r="S4" s="159" t="str">
        <f>LOOKUP(B4,'Startovní listina'!$B$3:$B$288,'Startovní listina'!$I$3:$I$288)</f>
        <v>N</v>
      </c>
      <c r="T4" s="159" t="str">
        <f>LOOKUP(B4,'Startovní listina'!$B$3:$B$288,'Startovní listina'!$J$3:$J$288)</f>
        <v>N</v>
      </c>
      <c r="U4" s="159" t="str">
        <f>LOOKUP(B4,'Startovní listina'!$B$3:$B$288,'Startovní listina'!$O$3:$O$288)</f>
        <v>N</v>
      </c>
      <c r="V4" s="159" t="str">
        <f>LOOKUP(B4,'Startovní listina'!$B$3:$B$288,'Startovní listina'!$P$3:$P$288)</f>
        <v>N</v>
      </c>
      <c r="AK4" s="161">
        <f>LOOKUP(R4,TR!$A$4:$A$11,TR!$B$4:$B$11)</f>
        <v>0.020439814814814817</v>
      </c>
    </row>
    <row r="5" spans="1:37" ht="12.75">
      <c r="A5" s="25" t="s">
        <v>28</v>
      </c>
      <c r="B5" s="29">
        <v>52</v>
      </c>
      <c r="C5" s="24" t="str">
        <f>LOOKUP(B5,'Startovní listina'!$B$3:$B$288,'Startovní listina'!$C$3:$C$288)</f>
        <v>Blasinsky Artur</v>
      </c>
      <c r="D5" s="24" t="str">
        <f>LOOKUP(B5,'Startovní listina'!$B$3:$B$288,'Startovní listina'!$D$3:$D$288)</f>
        <v>JM Demolex New Balance</v>
      </c>
      <c r="E5" s="25">
        <f>LOOKUP(B5,'Startovní listina'!$B$3:$B$288,'Startovní listina'!$E$3:$E$288)</f>
        <v>1974</v>
      </c>
      <c r="F5" s="30">
        <v>0.021851851851851848</v>
      </c>
      <c r="G5" s="31">
        <f aca="true" t="shared" si="0" ref="G5:G68">IF($R5="A",X5,$W5)</f>
        <v>2</v>
      </c>
      <c r="H5" s="31" t="str">
        <f aca="true" t="shared" si="1" ref="H5:H68">IF($R5="B",Y5,W5)</f>
        <v> </v>
      </c>
      <c r="I5" s="31" t="str">
        <f aca="true" t="shared" si="2" ref="I5:I68">IF($R5="C",Z5,$W5)</f>
        <v> </v>
      </c>
      <c r="J5" s="31" t="str">
        <f aca="true" t="shared" si="3" ref="J5:J68">IF($R5="D",AA5,$W5)</f>
        <v> </v>
      </c>
      <c r="K5" s="31" t="str">
        <f aca="true" t="shared" si="4" ref="K5:K68">IF($R5="E",AB5,$W5)</f>
        <v> </v>
      </c>
      <c r="L5" s="31" t="str">
        <f aca="true" t="shared" si="5" ref="L5:L68">IF($R5="F",AC5,$W5)</f>
        <v> </v>
      </c>
      <c r="M5" s="31" t="str">
        <f aca="true" t="shared" si="6" ref="M5:M68">IF($R5="G",AD5,$W5)</f>
        <v> </v>
      </c>
      <c r="N5" s="31" t="str">
        <f aca="true" t="shared" si="7" ref="N5:N68">IF($R5="H",AE5,$W5)</f>
        <v> </v>
      </c>
      <c r="O5" s="31" t="str">
        <f aca="true" t="shared" si="8" ref="O5:O68">IF(S5="A",AF5,$W5)</f>
        <v> </v>
      </c>
      <c r="P5" s="31" t="str">
        <f aca="true" t="shared" si="9" ref="P5:P68">IF(U5="A",AH5,$W5)</f>
        <v> </v>
      </c>
      <c r="Q5" s="26" t="s">
        <v>27</v>
      </c>
      <c r="R5" s="27" t="str">
        <f>LOOKUP(B5,'Startovní listina'!$B$3:$B$288,'Startovní listina'!$F$3:$F$288)</f>
        <v>A</v>
      </c>
      <c r="S5" s="27" t="str">
        <f>LOOKUP(B5,'Startovní listina'!$B$3:$B$288,'Startovní listina'!$I$3:$I$288)</f>
        <v>N</v>
      </c>
      <c r="T5" s="27" t="str">
        <f>LOOKUP(B5,'Startovní listina'!$B$3:$B$288,'Startovní listina'!$J$3:$J$288)</f>
        <v>N</v>
      </c>
      <c r="U5" s="27" t="str">
        <f>LOOKUP(B5,'Startovní listina'!$B$3:$B$288,'Startovní listina'!$O$3:$O$288)</f>
        <v>N</v>
      </c>
      <c r="V5" s="27" t="str">
        <f>LOOKUP(B5,'Startovní listina'!$B$3:$B$288,'Startovní listina'!$P$3:$P$288)</f>
        <v>N</v>
      </c>
      <c r="W5" t="s">
        <v>27</v>
      </c>
      <c r="X5">
        <f>MAX(G$4:G4)+1</f>
        <v>2</v>
      </c>
      <c r="Y5">
        <f>MAX(H$4:H4)+1</f>
        <v>1</v>
      </c>
      <c r="Z5">
        <f>MAX(I$4:I4)+1</f>
        <v>1</v>
      </c>
      <c r="AA5">
        <f>MAX(J$4:J4)+1</f>
        <v>1</v>
      </c>
      <c r="AB5">
        <f>MAX(K$4:K4)+1</f>
        <v>1</v>
      </c>
      <c r="AC5">
        <f>MAX(L$4:L4)+1</f>
        <v>1</v>
      </c>
      <c r="AD5">
        <f>MAX(M$4:M4)+1</f>
        <v>1</v>
      </c>
      <c r="AE5">
        <f>MAX(N$4:N4)+1</f>
        <v>1</v>
      </c>
      <c r="AF5">
        <f>MAX(O$4:O4)+1</f>
        <v>1</v>
      </c>
      <c r="AG5" t="e">
        <f>MAX(#REF!)+1</f>
        <v>#REF!</v>
      </c>
      <c r="AH5">
        <f>MAX(P$4:P4)+1</f>
        <v>1</v>
      </c>
      <c r="AI5" t="e">
        <f>MAX(#REF!)+1</f>
        <v>#REF!</v>
      </c>
      <c r="AK5" s="28">
        <f>LOOKUP(R5,TR!$A$4:$A$11,TR!$B$4:$B$11)</f>
        <v>0.020439814814814817</v>
      </c>
    </row>
    <row r="6" spans="1:37" ht="12.75">
      <c r="A6" s="25" t="s">
        <v>29</v>
      </c>
      <c r="B6" s="29">
        <v>2</v>
      </c>
      <c r="C6" s="24" t="str">
        <f>LOOKUP(B6,'Startovní listina'!$B$3:$B$288,'Startovní listina'!$C$3:$C$288)</f>
        <v>Pechek Petr</v>
      </c>
      <c r="D6" s="24" t="str">
        <f>LOOKUP(B6,'Startovní listina'!$B$3:$B$288,'Startovní listina'!$D$3:$D$288)</f>
        <v>Kerteam</v>
      </c>
      <c r="E6" s="25">
        <f>LOOKUP(B6,'Startovní listina'!$B$3:$B$288,'Startovní listina'!$E$3:$E$288)</f>
        <v>1983</v>
      </c>
      <c r="F6" s="30">
        <v>0.02193287037037037</v>
      </c>
      <c r="G6" s="31">
        <f t="shared" si="0"/>
        <v>3</v>
      </c>
      <c r="H6" s="31" t="str">
        <f t="shared" si="1"/>
        <v> </v>
      </c>
      <c r="I6" s="31" t="str">
        <f t="shared" si="2"/>
        <v> </v>
      </c>
      <c r="J6" s="31" t="str">
        <f t="shared" si="3"/>
        <v> </v>
      </c>
      <c r="K6" s="31" t="str">
        <f t="shared" si="4"/>
        <v> </v>
      </c>
      <c r="L6" s="31" t="str">
        <f t="shared" si="5"/>
        <v> </v>
      </c>
      <c r="M6" s="31" t="str">
        <f t="shared" si="6"/>
        <v> </v>
      </c>
      <c r="N6" s="31" t="str">
        <f t="shared" si="7"/>
        <v> </v>
      </c>
      <c r="O6" s="31" t="str">
        <f t="shared" si="8"/>
        <v> </v>
      </c>
      <c r="P6" s="31" t="str">
        <f t="shared" si="9"/>
        <v> </v>
      </c>
      <c r="Q6" s="26" t="s">
        <v>27</v>
      </c>
      <c r="R6" s="27" t="str">
        <f>LOOKUP(B6,'Startovní listina'!$B$3:$B$288,'Startovní listina'!$F$3:$F$288)</f>
        <v>A</v>
      </c>
      <c r="S6" s="27" t="str">
        <f>LOOKUP(B6,'Startovní listina'!$B$3:$B$288,'Startovní listina'!$I$3:$I$288)</f>
        <v>N</v>
      </c>
      <c r="T6" s="27" t="str">
        <f>LOOKUP(B6,'Startovní listina'!$B$3:$B$288,'Startovní listina'!$J$3:$J$288)</f>
        <v>N</v>
      </c>
      <c r="U6" s="27" t="str">
        <f>LOOKUP(B6,'Startovní listina'!$B$3:$B$288,'Startovní listina'!$O$3:$O$288)</f>
        <v>N</v>
      </c>
      <c r="V6" s="27" t="str">
        <f>LOOKUP(B6,'Startovní listina'!$B$3:$B$288,'Startovní listina'!$P$3:$P$288)</f>
        <v>N</v>
      </c>
      <c r="W6" t="s">
        <v>27</v>
      </c>
      <c r="X6">
        <f>MAX(G$4:G5)+1</f>
        <v>3</v>
      </c>
      <c r="Y6">
        <f>MAX(H$4:H5)+1</f>
        <v>1</v>
      </c>
      <c r="Z6">
        <f>MAX(I$4:I5)+1</f>
        <v>1</v>
      </c>
      <c r="AA6">
        <f>MAX(J$4:J5)+1</f>
        <v>1</v>
      </c>
      <c r="AB6">
        <f>MAX(K$4:K5)+1</f>
        <v>1</v>
      </c>
      <c r="AC6">
        <f>MAX(L$4:L5)+1</f>
        <v>1</v>
      </c>
      <c r="AD6">
        <f>MAX(M$4:M5)+1</f>
        <v>1</v>
      </c>
      <c r="AE6">
        <f>MAX(N$4:N5)+1</f>
        <v>1</v>
      </c>
      <c r="AF6">
        <f>MAX(O$4:O5)+1</f>
        <v>1</v>
      </c>
      <c r="AG6" t="e">
        <f>MAX(#REF!)+1</f>
        <v>#REF!</v>
      </c>
      <c r="AH6">
        <f>MAX(P$4:P5)+1</f>
        <v>1</v>
      </c>
      <c r="AI6" t="e">
        <f>MAX(#REF!)+1</f>
        <v>#REF!</v>
      </c>
      <c r="AK6" s="28">
        <f>LOOKUP(R6,TR!$A$4:$A$11,TR!$B$4:$B$11)</f>
        <v>0.020439814814814817</v>
      </c>
    </row>
    <row r="7" spans="1:37" ht="12.75">
      <c r="A7" s="25" t="s">
        <v>30</v>
      </c>
      <c r="B7" s="29">
        <v>290</v>
      </c>
      <c r="C7" s="24" t="str">
        <f>LOOKUP(B7,'Startovní listina'!$B$3:$B$288,'Startovní listina'!$C$3:$C$288)</f>
        <v>Brýdl Pavel</v>
      </c>
      <c r="D7" s="24" t="str">
        <f>LOOKUP(B7,'Startovní listina'!$B$3:$B$288,'Startovní listina'!$D$3:$D$288)</f>
        <v>SK Nové Město n/M. - Pearl Izumi</v>
      </c>
      <c r="E7" s="25">
        <f>LOOKUP(B7,'Startovní listina'!$B$3:$B$288,'Startovní listina'!$E$3:$E$288)</f>
        <v>1980</v>
      </c>
      <c r="F7" s="30">
        <v>0.021956018518518517</v>
      </c>
      <c r="G7" s="31">
        <f t="shared" si="0"/>
        <v>4</v>
      </c>
      <c r="H7" s="31" t="str">
        <f t="shared" si="1"/>
        <v> </v>
      </c>
      <c r="I7" s="31" t="str">
        <f t="shared" si="2"/>
        <v> </v>
      </c>
      <c r="J7" s="31" t="str">
        <f t="shared" si="3"/>
        <v> </v>
      </c>
      <c r="K7" s="31" t="str">
        <f t="shared" si="4"/>
        <v> </v>
      </c>
      <c r="L7" s="31" t="str">
        <f t="shared" si="5"/>
        <v> </v>
      </c>
      <c r="M7" s="31" t="str">
        <f t="shared" si="6"/>
        <v> </v>
      </c>
      <c r="N7" s="31" t="str">
        <f t="shared" si="7"/>
        <v> </v>
      </c>
      <c r="O7" s="31" t="str">
        <f t="shared" si="8"/>
        <v> </v>
      </c>
      <c r="P7" s="31" t="str">
        <f t="shared" si="9"/>
        <v> </v>
      </c>
      <c r="Q7" s="26" t="s">
        <v>27</v>
      </c>
      <c r="R7" s="27" t="str">
        <f>LOOKUP(B7,'Startovní listina'!$B$3:$B$288,'Startovní listina'!$F$3:$F$288)</f>
        <v>A</v>
      </c>
      <c r="S7" s="27" t="str">
        <f>LOOKUP(B7,'Startovní listina'!$B$3:$B$288,'Startovní listina'!$I$3:$I$288)</f>
        <v>N</v>
      </c>
      <c r="T7" s="27" t="str">
        <f>LOOKUP(B7,'Startovní listina'!$B$3:$B$288,'Startovní listina'!$J$3:$J$288)</f>
        <v>N</v>
      </c>
      <c r="U7" s="27" t="str">
        <f>LOOKUP(B7,'Startovní listina'!$B$3:$B$288,'Startovní listina'!$O$3:$O$288)</f>
        <v>N</v>
      </c>
      <c r="V7" s="27" t="str">
        <f>LOOKUP(B7,'Startovní listina'!$B$3:$B$288,'Startovní listina'!$P$3:$P$288)</f>
        <v>N</v>
      </c>
      <c r="W7" t="s">
        <v>27</v>
      </c>
      <c r="X7">
        <f>MAX(G$4:G6)+1</f>
        <v>4</v>
      </c>
      <c r="Y7">
        <f>MAX(H$4:H6)+1</f>
        <v>1</v>
      </c>
      <c r="Z7">
        <f>MAX(I$4:I6)+1</f>
        <v>1</v>
      </c>
      <c r="AA7">
        <f>MAX(J$4:J6)+1</f>
        <v>1</v>
      </c>
      <c r="AB7">
        <f>MAX(K$4:K6)+1</f>
        <v>1</v>
      </c>
      <c r="AC7">
        <f>MAX(L$4:L6)+1</f>
        <v>1</v>
      </c>
      <c r="AD7">
        <f>MAX(M$4:M6)+1</f>
        <v>1</v>
      </c>
      <c r="AE7">
        <f>MAX(N$4:N6)+1</f>
        <v>1</v>
      </c>
      <c r="AF7">
        <f>MAX(O$4:O6)+1</f>
        <v>1</v>
      </c>
      <c r="AG7" t="e">
        <f>MAX(#REF!)+1</f>
        <v>#REF!</v>
      </c>
      <c r="AH7">
        <f>MAX(P$4:P6)+1</f>
        <v>1</v>
      </c>
      <c r="AI7" t="e">
        <f>MAX(#REF!)+1</f>
        <v>#REF!</v>
      </c>
      <c r="AK7" s="28">
        <f>LOOKUP(R7,TR!$A$4:$A$11,TR!$B$4:$B$11)</f>
        <v>0.020439814814814817</v>
      </c>
    </row>
    <row r="8" spans="1:37" ht="12.75">
      <c r="A8" s="25" t="s">
        <v>31</v>
      </c>
      <c r="B8" s="29">
        <v>53</v>
      </c>
      <c r="C8" s="24" t="str">
        <f>LOOKUP(B8,'Startovní listina'!$B$3:$B$288,'Startovní listina'!$C$3:$C$288)</f>
        <v>Plurosz Andrej</v>
      </c>
      <c r="D8" s="24" t="str">
        <f>LOOKUP(B8,'Startovní listina'!$B$3:$B$288,'Startovní listina'!$D$3:$D$288)</f>
        <v>JM Demolex Bardeov</v>
      </c>
      <c r="E8" s="25">
        <f>LOOKUP(B8,'Startovní listina'!$B$3:$B$288,'Startovní listina'!$E$3:$E$288)</f>
        <v>1978</v>
      </c>
      <c r="F8" s="30">
        <v>0.022199074074074076</v>
      </c>
      <c r="G8" s="31">
        <f t="shared" si="0"/>
        <v>5</v>
      </c>
      <c r="H8" s="31" t="str">
        <f t="shared" si="1"/>
        <v> </v>
      </c>
      <c r="I8" s="31" t="str">
        <f t="shared" si="2"/>
        <v> </v>
      </c>
      <c r="J8" s="31" t="str">
        <f t="shared" si="3"/>
        <v> </v>
      </c>
      <c r="K8" s="31" t="str">
        <f t="shared" si="4"/>
        <v> </v>
      </c>
      <c r="L8" s="31" t="str">
        <f t="shared" si="5"/>
        <v> </v>
      </c>
      <c r="M8" s="31" t="str">
        <f t="shared" si="6"/>
        <v> </v>
      </c>
      <c r="N8" s="31" t="str">
        <f t="shared" si="7"/>
        <v> </v>
      </c>
      <c r="O8" s="31" t="str">
        <f t="shared" si="8"/>
        <v> </v>
      </c>
      <c r="P8" s="31" t="str">
        <f t="shared" si="9"/>
        <v> </v>
      </c>
      <c r="Q8" s="26" t="s">
        <v>27</v>
      </c>
      <c r="R8" s="27" t="str">
        <f>LOOKUP(B8,'Startovní listina'!$B$3:$B$288,'Startovní listina'!$F$3:$F$288)</f>
        <v>A</v>
      </c>
      <c r="S8" s="27" t="str">
        <f>LOOKUP(B8,'Startovní listina'!$B$3:$B$288,'Startovní listina'!$I$3:$I$288)</f>
        <v>N</v>
      </c>
      <c r="T8" s="27" t="str">
        <f>LOOKUP(B8,'Startovní listina'!$B$3:$B$288,'Startovní listina'!$J$3:$J$288)</f>
        <v>N</v>
      </c>
      <c r="U8" s="27" t="str">
        <f>LOOKUP(B8,'Startovní listina'!$B$3:$B$288,'Startovní listina'!$O$3:$O$288)</f>
        <v>N</v>
      </c>
      <c r="V8" s="27" t="str">
        <f>LOOKUP(B8,'Startovní listina'!$B$3:$B$288,'Startovní listina'!$P$3:$P$288)</f>
        <v>N</v>
      </c>
      <c r="W8" t="s">
        <v>27</v>
      </c>
      <c r="X8">
        <f>MAX(G$4:G7)+1</f>
        <v>5</v>
      </c>
      <c r="Y8">
        <f>MAX(H$4:H7)+1</f>
        <v>1</v>
      </c>
      <c r="Z8">
        <f>MAX(I$4:I7)+1</f>
        <v>1</v>
      </c>
      <c r="AA8">
        <f>MAX(J$4:J7)+1</f>
        <v>1</v>
      </c>
      <c r="AB8">
        <f>MAX(K$4:K7)+1</f>
        <v>1</v>
      </c>
      <c r="AC8">
        <f>MAX(L$4:L7)+1</f>
        <v>1</v>
      </c>
      <c r="AD8">
        <f>MAX(M$4:M7)+1</f>
        <v>1</v>
      </c>
      <c r="AE8">
        <f>MAX(N$4:N7)+1</f>
        <v>1</v>
      </c>
      <c r="AF8">
        <f>MAX(O$4:O7)+1</f>
        <v>1</v>
      </c>
      <c r="AG8" t="e">
        <f>MAX(#REF!)+1</f>
        <v>#REF!</v>
      </c>
      <c r="AH8">
        <f>MAX(P$4:P7)+1</f>
        <v>1</v>
      </c>
      <c r="AI8" t="e">
        <f>MAX(#REF!)+1</f>
        <v>#REF!</v>
      </c>
      <c r="AK8" s="28">
        <f>LOOKUP(R8,TR!$A$4:$A$11,TR!$B$4:$B$11)</f>
        <v>0.020439814814814817</v>
      </c>
    </row>
    <row r="9" spans="1:37" ht="12.75">
      <c r="A9" s="25" t="s">
        <v>32</v>
      </c>
      <c r="B9" s="29">
        <v>1</v>
      </c>
      <c r="C9" s="24" t="str">
        <f>LOOKUP(B9,'Startovní listina'!$B$3:$B$288,'Startovní listina'!$C$3:$C$288)</f>
        <v>Zouhar František</v>
      </c>
      <c r="D9" s="24" t="str">
        <f>LOOKUP(B9,'Startovní listina'!$B$3:$B$288,'Startovní listina'!$D$3:$D$288)</f>
        <v>AC Praha 1890</v>
      </c>
      <c r="E9" s="25">
        <f>LOOKUP(B9,'Startovní listina'!$B$3:$B$288,'Startovní listina'!$E$3:$E$288)</f>
        <v>1982</v>
      </c>
      <c r="F9" s="30">
        <v>0.022395833333333334</v>
      </c>
      <c r="G9" s="31">
        <f t="shared" si="0"/>
        <v>6</v>
      </c>
      <c r="H9" s="31" t="str">
        <f t="shared" si="1"/>
        <v> </v>
      </c>
      <c r="I9" s="31" t="str">
        <f t="shared" si="2"/>
        <v> </v>
      </c>
      <c r="J9" s="31" t="str">
        <f t="shared" si="3"/>
        <v> </v>
      </c>
      <c r="K9" s="31" t="str">
        <f t="shared" si="4"/>
        <v> </v>
      </c>
      <c r="L9" s="31" t="str">
        <f t="shared" si="5"/>
        <v> </v>
      </c>
      <c r="M9" s="31" t="str">
        <f t="shared" si="6"/>
        <v> </v>
      </c>
      <c r="N9" s="31" t="str">
        <f t="shared" si="7"/>
        <v> </v>
      </c>
      <c r="O9" s="31" t="str">
        <f t="shared" si="8"/>
        <v> </v>
      </c>
      <c r="P9" s="31" t="str">
        <f t="shared" si="9"/>
        <v> </v>
      </c>
      <c r="Q9" s="26" t="s">
        <v>27</v>
      </c>
      <c r="R9" s="27" t="str">
        <f>LOOKUP(B9,'Startovní listina'!$B$3:$B$288,'Startovní listina'!$F$3:$F$288)</f>
        <v>A</v>
      </c>
      <c r="S9" s="27" t="str">
        <f>LOOKUP(B9,'Startovní listina'!$B$3:$B$288,'Startovní listina'!$I$3:$I$288)</f>
        <v>N</v>
      </c>
      <c r="T9" s="27" t="str">
        <f>LOOKUP(B9,'Startovní listina'!$B$3:$B$288,'Startovní listina'!$J$3:$J$288)</f>
        <v>N</v>
      </c>
      <c r="U9" s="27" t="str">
        <f>LOOKUP(B9,'Startovní listina'!$B$3:$B$288,'Startovní listina'!$O$3:$O$288)</f>
        <v>N</v>
      </c>
      <c r="V9" s="27" t="str">
        <f>LOOKUP(B9,'Startovní listina'!$B$3:$B$288,'Startovní listina'!$P$3:$P$288)</f>
        <v>N</v>
      </c>
      <c r="W9" t="s">
        <v>27</v>
      </c>
      <c r="X9">
        <f>MAX(G$4:G8)+1</f>
        <v>6</v>
      </c>
      <c r="Y9">
        <f>MAX(H$4:H8)+1</f>
        <v>1</v>
      </c>
      <c r="Z9">
        <f>MAX(I$4:I8)+1</f>
        <v>1</v>
      </c>
      <c r="AA9">
        <f>MAX(J$4:J8)+1</f>
        <v>1</v>
      </c>
      <c r="AB9">
        <f>MAX(K$4:K8)+1</f>
        <v>1</v>
      </c>
      <c r="AC9">
        <f>MAX(L$4:L8)+1</f>
        <v>1</v>
      </c>
      <c r="AD9">
        <f>MAX(M$4:M8)+1</f>
        <v>1</v>
      </c>
      <c r="AE9">
        <f>MAX(N$4:N8)+1</f>
        <v>1</v>
      </c>
      <c r="AF9">
        <f>MAX(O$4:O8)+1</f>
        <v>1</v>
      </c>
      <c r="AG9" t="e">
        <f>MAX(#REF!)+1</f>
        <v>#REF!</v>
      </c>
      <c r="AH9">
        <f>MAX(P$4:P8)+1</f>
        <v>1</v>
      </c>
      <c r="AI9" t="e">
        <f>MAX(#REF!)+1</f>
        <v>#REF!</v>
      </c>
      <c r="AK9" s="28">
        <f>LOOKUP(R9,TR!$A$4:$A$11,TR!$B$4:$B$11)</f>
        <v>0.020439814814814817</v>
      </c>
    </row>
    <row r="10" spans="1:37" ht="12.75">
      <c r="A10" s="25" t="s">
        <v>33</v>
      </c>
      <c r="B10" s="29">
        <v>62</v>
      </c>
      <c r="C10" s="24" t="str">
        <f>LOOKUP(B10,'Startovní listina'!$B$3:$B$288,'Startovní listina'!$C$3:$C$288)</f>
        <v>Novák Pavel</v>
      </c>
      <c r="D10" s="24" t="str">
        <f>LOOKUP(B10,'Startovní listina'!$B$3:$B$288,'Startovní listina'!$D$3:$D$288)</f>
        <v>Atletika Jihlava</v>
      </c>
      <c r="E10" s="25">
        <f>LOOKUP(B10,'Startovní listina'!$B$3:$B$288,'Startovní listina'!$E$3:$E$288)</f>
        <v>1970</v>
      </c>
      <c r="F10" s="30">
        <v>0.022395833333333334</v>
      </c>
      <c r="G10" s="31">
        <f t="shared" si="0"/>
        <v>7</v>
      </c>
      <c r="H10" s="31" t="str">
        <f t="shared" si="1"/>
        <v> </v>
      </c>
      <c r="I10" s="31" t="str">
        <f t="shared" si="2"/>
        <v> </v>
      </c>
      <c r="J10" s="31" t="str">
        <f t="shared" si="3"/>
        <v> </v>
      </c>
      <c r="K10" s="31" t="str">
        <f t="shared" si="4"/>
        <v> </v>
      </c>
      <c r="L10" s="31" t="str">
        <f t="shared" si="5"/>
        <v> </v>
      </c>
      <c r="M10" s="31" t="str">
        <f t="shared" si="6"/>
        <v> </v>
      </c>
      <c r="N10" s="31" t="str">
        <f t="shared" si="7"/>
        <v> </v>
      </c>
      <c r="O10" s="31" t="str">
        <f t="shared" si="8"/>
        <v> </v>
      </c>
      <c r="P10" s="31" t="str">
        <f t="shared" si="9"/>
        <v> </v>
      </c>
      <c r="Q10" s="26" t="s">
        <v>27</v>
      </c>
      <c r="R10" s="27" t="str">
        <f>LOOKUP(B10,'Startovní listina'!$B$3:$B$288,'Startovní listina'!$F$3:$F$288)</f>
        <v>A</v>
      </c>
      <c r="S10" s="27" t="str">
        <f>LOOKUP(B10,'Startovní listina'!$B$3:$B$288,'Startovní listina'!$I$3:$I$288)</f>
        <v>N</v>
      </c>
      <c r="T10" s="27" t="str">
        <f>LOOKUP(B10,'Startovní listina'!$B$3:$B$288,'Startovní listina'!$J$3:$J$288)</f>
        <v>N</v>
      </c>
      <c r="U10" s="27" t="str">
        <f>LOOKUP(B10,'Startovní listina'!$B$3:$B$288,'Startovní listina'!$O$3:$O$288)</f>
        <v>N</v>
      </c>
      <c r="V10" s="27" t="str">
        <f>LOOKUP(B10,'Startovní listina'!$B$3:$B$288,'Startovní listina'!$P$3:$P$288)</f>
        <v>N</v>
      </c>
      <c r="W10" t="s">
        <v>27</v>
      </c>
      <c r="X10">
        <f>MAX(G$4:G9)+1</f>
        <v>7</v>
      </c>
      <c r="Y10">
        <f>MAX(H$4:H9)+1</f>
        <v>1</v>
      </c>
      <c r="Z10">
        <f>MAX(I$4:I9)+1</f>
        <v>1</v>
      </c>
      <c r="AA10">
        <f>MAX(J$4:J9)+1</f>
        <v>1</v>
      </c>
      <c r="AB10">
        <f>MAX(K$4:K9)+1</f>
        <v>1</v>
      </c>
      <c r="AC10">
        <f>MAX(L$4:L9)+1</f>
        <v>1</v>
      </c>
      <c r="AD10">
        <f>MAX(M$4:M9)+1</f>
        <v>1</v>
      </c>
      <c r="AE10">
        <f>MAX(N$4:N9)+1</f>
        <v>1</v>
      </c>
      <c r="AF10">
        <f>MAX(O$4:O9)+1</f>
        <v>1</v>
      </c>
      <c r="AG10" t="e">
        <f>MAX(#REF!)+1</f>
        <v>#REF!</v>
      </c>
      <c r="AH10">
        <f>MAX(P$4:P9)+1</f>
        <v>1</v>
      </c>
      <c r="AI10" t="e">
        <f>MAX(#REF!)+1</f>
        <v>#REF!</v>
      </c>
      <c r="AK10" s="28">
        <f>LOOKUP(R10,TR!$A$4:$A$11,TR!$B$4:$B$11)</f>
        <v>0.020439814814814817</v>
      </c>
    </row>
    <row r="11" spans="1:37" ht="12.75">
      <c r="A11" s="25" t="s">
        <v>34</v>
      </c>
      <c r="B11" s="29">
        <v>61</v>
      </c>
      <c r="C11" s="24" t="str">
        <f>LOOKUP(B11,'Startovní listina'!$B$3:$B$288,'Startovní listina'!$C$3:$C$288)</f>
        <v>Pelouch Leoš</v>
      </c>
      <c r="D11" s="24" t="str">
        <f>LOOKUP(B11,'Startovní listina'!$B$3:$B$288,'Startovní listina'!$D$3:$D$288)</f>
        <v>SK Chotěboř</v>
      </c>
      <c r="E11" s="25">
        <f>LOOKUP(B11,'Startovní listina'!$B$3:$B$288,'Startovní listina'!$E$3:$E$288)</f>
        <v>1975</v>
      </c>
      <c r="F11" s="30">
        <v>0.0225</v>
      </c>
      <c r="G11" s="31">
        <f t="shared" si="0"/>
        <v>8</v>
      </c>
      <c r="H11" s="31" t="str">
        <f t="shared" si="1"/>
        <v> </v>
      </c>
      <c r="I11" s="31" t="str">
        <f t="shared" si="2"/>
        <v> </v>
      </c>
      <c r="J11" s="31" t="str">
        <f t="shared" si="3"/>
        <v> </v>
      </c>
      <c r="K11" s="31" t="str">
        <f t="shared" si="4"/>
        <v> </v>
      </c>
      <c r="L11" s="31" t="str">
        <f t="shared" si="5"/>
        <v> </v>
      </c>
      <c r="M11" s="31" t="str">
        <f t="shared" si="6"/>
        <v> </v>
      </c>
      <c r="N11" s="31" t="str">
        <f t="shared" si="7"/>
        <v> </v>
      </c>
      <c r="O11" s="31" t="str">
        <f t="shared" si="8"/>
        <v> </v>
      </c>
      <c r="P11" s="31" t="str">
        <f t="shared" si="9"/>
        <v> </v>
      </c>
      <c r="Q11" s="26" t="s">
        <v>27</v>
      </c>
      <c r="R11" s="27" t="str">
        <f>LOOKUP(B11,'Startovní listina'!$B$3:$B$288,'Startovní listina'!$F$3:$F$288)</f>
        <v>A</v>
      </c>
      <c r="S11" s="27" t="str">
        <f>LOOKUP(B11,'Startovní listina'!$B$3:$B$288,'Startovní listina'!$I$3:$I$288)</f>
        <v>N</v>
      </c>
      <c r="T11" s="27" t="str">
        <f>LOOKUP(B11,'Startovní listina'!$B$3:$B$288,'Startovní listina'!$J$3:$J$288)</f>
        <v>N</v>
      </c>
      <c r="U11" s="27" t="str">
        <f>LOOKUP(B11,'Startovní listina'!$B$3:$B$288,'Startovní listina'!$O$3:$O$288)</f>
        <v>N</v>
      </c>
      <c r="V11" s="27" t="str">
        <f>LOOKUP(B11,'Startovní listina'!$B$3:$B$288,'Startovní listina'!$P$3:$P$288)</f>
        <v>N</v>
      </c>
      <c r="W11" t="s">
        <v>27</v>
      </c>
      <c r="X11">
        <f>MAX(G$4:G10)+1</f>
        <v>8</v>
      </c>
      <c r="Y11">
        <f>MAX(H$4:H10)+1</f>
        <v>1</v>
      </c>
      <c r="Z11">
        <f>MAX(I$4:I10)+1</f>
        <v>1</v>
      </c>
      <c r="AA11">
        <f>MAX(J$4:J10)+1</f>
        <v>1</v>
      </c>
      <c r="AB11">
        <f>MAX(K$4:K10)+1</f>
        <v>1</v>
      </c>
      <c r="AC11">
        <f>MAX(L$4:L10)+1</f>
        <v>1</v>
      </c>
      <c r="AD11">
        <f>MAX(M$4:M10)+1</f>
        <v>1</v>
      </c>
      <c r="AE11">
        <f>MAX(N$4:N10)+1</f>
        <v>1</v>
      </c>
      <c r="AF11">
        <f>MAX(O$4:O10)+1</f>
        <v>1</v>
      </c>
      <c r="AG11" t="e">
        <f>MAX(#REF!)+1</f>
        <v>#REF!</v>
      </c>
      <c r="AH11">
        <f>MAX(P$4:P10)+1</f>
        <v>1</v>
      </c>
      <c r="AI11" t="e">
        <f>MAX(#REF!)+1</f>
        <v>#REF!</v>
      </c>
      <c r="AK11" s="28">
        <f>LOOKUP(R11,TR!$A$4:$A$11,TR!$B$4:$B$11)</f>
        <v>0.020439814814814817</v>
      </c>
    </row>
    <row r="12" spans="1:37" ht="12.75">
      <c r="A12" s="25" t="s">
        <v>35</v>
      </c>
      <c r="B12" s="29">
        <v>97</v>
      </c>
      <c r="C12" s="24" t="str">
        <f>LOOKUP(B12,'Startovní listina'!$B$3:$B$288,'Startovní listina'!$C$3:$C$288)</f>
        <v>Bartoš Dalibor</v>
      </c>
      <c r="D12" s="24" t="str">
        <f>LOOKUP(B12,'Startovní listina'!$B$3:$B$288,'Startovní listina'!$D$3:$D$288)</f>
        <v>LIAZ Jablonec</v>
      </c>
      <c r="E12" s="25">
        <f>LOOKUP(B12,'Startovní listina'!$B$3:$B$288,'Startovní listina'!$E$3:$E$288)</f>
        <v>1975</v>
      </c>
      <c r="F12" s="30">
        <v>0.022581018518518518</v>
      </c>
      <c r="G12" s="31">
        <f t="shared" si="0"/>
        <v>9</v>
      </c>
      <c r="H12" s="31" t="str">
        <f t="shared" si="1"/>
        <v> </v>
      </c>
      <c r="I12" s="31" t="str">
        <f t="shared" si="2"/>
        <v> </v>
      </c>
      <c r="J12" s="31" t="str">
        <f t="shared" si="3"/>
        <v> </v>
      </c>
      <c r="K12" s="31" t="str">
        <f t="shared" si="4"/>
        <v> </v>
      </c>
      <c r="L12" s="31" t="str">
        <f t="shared" si="5"/>
        <v> </v>
      </c>
      <c r="M12" s="31" t="str">
        <f t="shared" si="6"/>
        <v> </v>
      </c>
      <c r="N12" s="31" t="str">
        <f t="shared" si="7"/>
        <v> </v>
      </c>
      <c r="O12" s="31" t="str">
        <f t="shared" si="8"/>
        <v> </v>
      </c>
      <c r="P12" s="31" t="str">
        <f t="shared" si="9"/>
        <v> </v>
      </c>
      <c r="Q12" s="26" t="s">
        <v>27</v>
      </c>
      <c r="R12" s="27" t="str">
        <f>LOOKUP(B12,'Startovní listina'!$B$3:$B$288,'Startovní listina'!$F$3:$F$288)</f>
        <v>A</v>
      </c>
      <c r="S12" s="27" t="str">
        <f>LOOKUP(B12,'Startovní listina'!$B$3:$B$288,'Startovní listina'!$I$3:$I$288)</f>
        <v>N</v>
      </c>
      <c r="T12" s="27" t="str">
        <f>LOOKUP(B12,'Startovní listina'!$B$3:$B$288,'Startovní listina'!$J$3:$J$288)</f>
        <v>N</v>
      </c>
      <c r="U12" s="27" t="str">
        <f>LOOKUP(B12,'Startovní listina'!$B$3:$B$288,'Startovní listina'!$O$3:$O$288)</f>
        <v>N</v>
      </c>
      <c r="V12" s="27" t="str">
        <f>LOOKUP(B12,'Startovní listina'!$B$3:$B$288,'Startovní listina'!$P$3:$P$288)</f>
        <v>N</v>
      </c>
      <c r="W12" t="s">
        <v>27</v>
      </c>
      <c r="X12">
        <f>MAX(G$4:G11)+1</f>
        <v>9</v>
      </c>
      <c r="Y12">
        <f>MAX(H$4:H11)+1</f>
        <v>1</v>
      </c>
      <c r="Z12">
        <f>MAX(I$4:I11)+1</f>
        <v>1</v>
      </c>
      <c r="AA12">
        <f>MAX(J$4:J11)+1</f>
        <v>1</v>
      </c>
      <c r="AB12">
        <f>MAX(K$4:K11)+1</f>
        <v>1</v>
      </c>
      <c r="AC12">
        <f>MAX(L$4:L11)+1</f>
        <v>1</v>
      </c>
      <c r="AD12">
        <f>MAX(M$4:M11)+1</f>
        <v>1</v>
      </c>
      <c r="AE12">
        <f>MAX(N$4:N11)+1</f>
        <v>1</v>
      </c>
      <c r="AF12">
        <f>MAX(O$4:O11)+1</f>
        <v>1</v>
      </c>
      <c r="AG12" t="e">
        <f>MAX(#REF!)+1</f>
        <v>#REF!</v>
      </c>
      <c r="AH12">
        <f>MAX(P$4:P11)+1</f>
        <v>1</v>
      </c>
      <c r="AI12" t="e">
        <f>MAX(#REF!)+1</f>
        <v>#REF!</v>
      </c>
      <c r="AK12" s="28">
        <f>LOOKUP(R12,TR!$A$4:$A$11,TR!$B$4:$B$11)</f>
        <v>0.020439814814814817</v>
      </c>
    </row>
    <row r="13" spans="1:37" ht="12.75">
      <c r="A13" s="25" t="s">
        <v>36</v>
      </c>
      <c r="B13" s="29">
        <v>92</v>
      </c>
      <c r="C13" s="24" t="str">
        <f>LOOKUP(B13,'Startovní listina'!$B$3:$B$288,'Startovní listina'!$C$3:$C$288)</f>
        <v>Lučan Vladimír</v>
      </c>
      <c r="D13" s="24" t="str">
        <f>LOOKUP(B13,'Startovní listina'!$B$3:$B$288,'Startovní listina'!$D$3:$D$288)</f>
        <v>Hvězda Pardubice</v>
      </c>
      <c r="E13" s="25">
        <f>LOOKUP(B13,'Startovní listina'!$B$3:$B$288,'Startovní listina'!$E$3:$E$288)</f>
        <v>1977</v>
      </c>
      <c r="F13" s="30">
        <v>0.02273148148148148</v>
      </c>
      <c r="G13" s="31">
        <f t="shared" si="0"/>
        <v>10</v>
      </c>
      <c r="H13" s="31" t="str">
        <f t="shared" si="1"/>
        <v> </v>
      </c>
      <c r="I13" s="31" t="str">
        <f t="shared" si="2"/>
        <v> </v>
      </c>
      <c r="J13" s="31" t="str">
        <f t="shared" si="3"/>
        <v> </v>
      </c>
      <c r="K13" s="31" t="str">
        <f t="shared" si="4"/>
        <v> </v>
      </c>
      <c r="L13" s="31" t="str">
        <f t="shared" si="5"/>
        <v> </v>
      </c>
      <c r="M13" s="31" t="str">
        <f t="shared" si="6"/>
        <v> </v>
      </c>
      <c r="N13" s="31" t="str">
        <f t="shared" si="7"/>
        <v> </v>
      </c>
      <c r="O13" s="31" t="str">
        <f t="shared" si="8"/>
        <v> </v>
      </c>
      <c r="P13" s="31" t="str">
        <f t="shared" si="9"/>
        <v> </v>
      </c>
      <c r="Q13" s="26" t="s">
        <v>27</v>
      </c>
      <c r="R13" s="27" t="str">
        <f>LOOKUP(B13,'Startovní listina'!$B$3:$B$288,'Startovní listina'!$F$3:$F$288)</f>
        <v>A</v>
      </c>
      <c r="S13" s="27" t="str">
        <f>LOOKUP(B13,'Startovní listina'!$B$3:$B$288,'Startovní listina'!$I$3:$I$288)</f>
        <v>N</v>
      </c>
      <c r="T13" s="27" t="str">
        <f>LOOKUP(B13,'Startovní listina'!$B$3:$B$288,'Startovní listina'!$J$3:$J$288)</f>
        <v>N</v>
      </c>
      <c r="U13" s="27" t="str">
        <f>LOOKUP(B13,'Startovní listina'!$B$3:$B$288,'Startovní listina'!$O$3:$O$288)</f>
        <v>N</v>
      </c>
      <c r="V13" s="27" t="str">
        <f>LOOKUP(B13,'Startovní listina'!$B$3:$B$288,'Startovní listina'!$P$3:$P$288)</f>
        <v>N</v>
      </c>
      <c r="W13" t="s">
        <v>27</v>
      </c>
      <c r="X13">
        <f>MAX(G$4:G12)+1</f>
        <v>10</v>
      </c>
      <c r="Y13">
        <f>MAX(H$4:H12)+1</f>
        <v>1</v>
      </c>
      <c r="Z13">
        <f>MAX(I$4:I12)+1</f>
        <v>1</v>
      </c>
      <c r="AA13">
        <f>MAX(J$4:J12)+1</f>
        <v>1</v>
      </c>
      <c r="AB13">
        <f>MAX(K$4:K12)+1</f>
        <v>1</v>
      </c>
      <c r="AC13">
        <f>MAX(L$4:L12)+1</f>
        <v>1</v>
      </c>
      <c r="AD13">
        <f>MAX(M$4:M12)+1</f>
        <v>1</v>
      </c>
      <c r="AE13">
        <f>MAX(N$4:N12)+1</f>
        <v>1</v>
      </c>
      <c r="AF13">
        <f>MAX(O$4:O12)+1</f>
        <v>1</v>
      </c>
      <c r="AG13" t="e">
        <f>MAX(#REF!)+1</f>
        <v>#REF!</v>
      </c>
      <c r="AH13">
        <f>MAX(P$4:P12)+1</f>
        <v>1</v>
      </c>
      <c r="AI13" t="e">
        <f>MAX(#REF!)+1</f>
        <v>#REF!</v>
      </c>
      <c r="AK13" s="28">
        <f>LOOKUP(R13,TR!$A$4:$A$11,TR!$B$4:$B$11)</f>
        <v>0.020439814814814817</v>
      </c>
    </row>
    <row r="14" spans="1:37" ht="12.75">
      <c r="A14" s="25" t="s">
        <v>37</v>
      </c>
      <c r="B14" s="29">
        <v>55</v>
      </c>
      <c r="C14" s="24" t="str">
        <f>LOOKUP(B14,'Startovní listina'!$B$3:$B$288,'Startovní listina'!$C$3:$C$288)</f>
        <v>Podškubka Viktor</v>
      </c>
      <c r="D14" s="24" t="str">
        <f>LOOKUP(B14,'Startovní listina'!$B$3:$B$288,'Startovní listina'!$D$3:$D$288)</f>
        <v>Jiskra Litomyšl</v>
      </c>
      <c r="E14" s="25">
        <f>LOOKUP(B14,'Startovní listina'!$B$3:$B$288,'Startovní listina'!$E$3:$E$288)</f>
        <v>1973</v>
      </c>
      <c r="F14" s="30">
        <v>0.022743055555555555</v>
      </c>
      <c r="G14" s="31">
        <f t="shared" si="0"/>
        <v>11</v>
      </c>
      <c r="H14" s="31" t="str">
        <f t="shared" si="1"/>
        <v> </v>
      </c>
      <c r="I14" s="31" t="str">
        <f t="shared" si="2"/>
        <v> </v>
      </c>
      <c r="J14" s="31" t="str">
        <f t="shared" si="3"/>
        <v> </v>
      </c>
      <c r="K14" s="31" t="str">
        <f t="shared" si="4"/>
        <v> </v>
      </c>
      <c r="L14" s="31" t="str">
        <f t="shared" si="5"/>
        <v> </v>
      </c>
      <c r="M14" s="31" t="str">
        <f t="shared" si="6"/>
        <v> </v>
      </c>
      <c r="N14" s="31" t="str">
        <f t="shared" si="7"/>
        <v> </v>
      </c>
      <c r="O14" s="31" t="str">
        <f t="shared" si="8"/>
        <v> </v>
      </c>
      <c r="P14" s="31" t="str">
        <f t="shared" si="9"/>
        <v> </v>
      </c>
      <c r="Q14" s="26" t="s">
        <v>27</v>
      </c>
      <c r="R14" s="27" t="str">
        <f>LOOKUP(B14,'Startovní listina'!$B$3:$B$288,'Startovní listina'!$F$3:$F$288)</f>
        <v>A</v>
      </c>
      <c r="S14" s="27" t="str">
        <f>LOOKUP(B14,'Startovní listina'!$B$3:$B$288,'Startovní listina'!$I$3:$I$288)</f>
        <v>N</v>
      </c>
      <c r="T14" s="27" t="str">
        <f>LOOKUP(B14,'Startovní listina'!$B$3:$B$288,'Startovní listina'!$J$3:$J$288)</f>
        <v>N</v>
      </c>
      <c r="U14" s="27" t="str">
        <f>LOOKUP(B14,'Startovní listina'!$B$3:$B$288,'Startovní listina'!$O$3:$O$288)</f>
        <v>N</v>
      </c>
      <c r="V14" s="27" t="str">
        <f>LOOKUP(B14,'Startovní listina'!$B$3:$B$288,'Startovní listina'!$P$3:$P$288)</f>
        <v>N</v>
      </c>
      <c r="W14" t="s">
        <v>27</v>
      </c>
      <c r="X14">
        <f>MAX(G$4:G13)+1</f>
        <v>11</v>
      </c>
      <c r="Y14">
        <f>MAX(H$4:H13)+1</f>
        <v>1</v>
      </c>
      <c r="Z14">
        <f>MAX(I$4:I13)+1</f>
        <v>1</v>
      </c>
      <c r="AA14">
        <f>MAX(J$4:J13)+1</f>
        <v>1</v>
      </c>
      <c r="AB14">
        <f>MAX(K$4:K13)+1</f>
        <v>1</v>
      </c>
      <c r="AC14">
        <f>MAX(L$4:L13)+1</f>
        <v>1</v>
      </c>
      <c r="AD14">
        <f>MAX(M$4:M13)+1</f>
        <v>1</v>
      </c>
      <c r="AE14">
        <f>MAX(N$4:N13)+1</f>
        <v>1</v>
      </c>
      <c r="AF14">
        <f>MAX(O$4:O13)+1</f>
        <v>1</v>
      </c>
      <c r="AG14" t="e">
        <f>MAX(#REF!)+1</f>
        <v>#REF!</v>
      </c>
      <c r="AH14">
        <f>MAX(P$4:P13)+1</f>
        <v>1</v>
      </c>
      <c r="AI14" t="e">
        <f>MAX(#REF!)+1</f>
        <v>#REF!</v>
      </c>
      <c r="AK14" s="28">
        <f>LOOKUP(R14,TR!$A$4:$A$11,TR!$B$4:$B$11)</f>
        <v>0.020439814814814817</v>
      </c>
    </row>
    <row r="15" spans="1:37" s="160" customFormat="1" ht="12.75">
      <c r="A15" s="154" t="s">
        <v>38</v>
      </c>
      <c r="B15" s="162">
        <v>193</v>
      </c>
      <c r="C15" s="153" t="str">
        <f>LOOKUP(B15,'Startovní listina'!$B$3:$B$288,'Startovní listina'!$C$3:$C$288)</f>
        <v>Holub Miroslav</v>
      </c>
      <c r="D15" s="153" t="str">
        <f>LOOKUP(B15,'Startovní listina'!$B$3:$B$288,'Startovní listina'!$D$3:$D$288)</f>
        <v>SK Nové Město n/M.</v>
      </c>
      <c r="E15" s="154">
        <f>LOOKUP(B15,'Startovní listina'!$B$3:$B$288,'Startovní listina'!$E$3:$E$288)</f>
        <v>1966</v>
      </c>
      <c r="F15" s="163">
        <v>0.022777777777777775</v>
      </c>
      <c r="G15" s="164" t="str">
        <f t="shared" si="0"/>
        <v> </v>
      </c>
      <c r="H15" s="164">
        <f t="shared" si="1"/>
        <v>1</v>
      </c>
      <c r="I15" s="164" t="str">
        <f t="shared" si="2"/>
        <v> </v>
      </c>
      <c r="J15" s="164" t="str">
        <f t="shared" si="3"/>
        <v> </v>
      </c>
      <c r="K15" s="164" t="str">
        <f t="shared" si="4"/>
        <v> </v>
      </c>
      <c r="L15" s="164" t="str">
        <f t="shared" si="5"/>
        <v> </v>
      </c>
      <c r="M15" s="164" t="str">
        <f t="shared" si="6"/>
        <v> </v>
      </c>
      <c r="N15" s="164" t="str">
        <f t="shared" si="7"/>
        <v> </v>
      </c>
      <c r="O15" s="164" t="str">
        <f t="shared" si="8"/>
        <v> </v>
      </c>
      <c r="P15" s="164" t="str">
        <f t="shared" si="9"/>
        <v> </v>
      </c>
      <c r="Q15" s="158" t="s">
        <v>27</v>
      </c>
      <c r="R15" s="159" t="str">
        <f>LOOKUP(B15,'Startovní listina'!$B$3:$B$288,'Startovní listina'!$F$3:$F$288)</f>
        <v>B</v>
      </c>
      <c r="S15" s="159" t="str">
        <f>LOOKUP(B15,'Startovní listina'!$B$3:$B$288,'Startovní listina'!$I$3:$I$288)</f>
        <v>N</v>
      </c>
      <c r="T15" s="159" t="str">
        <f>LOOKUP(B15,'Startovní listina'!$B$3:$B$288,'Startovní listina'!$J$3:$J$288)</f>
        <v>N</v>
      </c>
      <c r="U15" s="159" t="str">
        <f>LOOKUP(B15,'Startovní listina'!$B$3:$B$288,'Startovní listina'!$O$3:$O$288)</f>
        <v>N</v>
      </c>
      <c r="V15" s="159" t="str">
        <f>LOOKUP(B15,'Startovní listina'!$B$3:$B$288,'Startovní listina'!$P$3:$P$288)</f>
        <v>N</v>
      </c>
      <c r="W15" s="160" t="s">
        <v>27</v>
      </c>
      <c r="X15" s="160">
        <f>MAX(G$4:G14)+1</f>
        <v>12</v>
      </c>
      <c r="Y15" s="160">
        <f>MAX(H$4:H14)+1</f>
        <v>1</v>
      </c>
      <c r="Z15" s="160">
        <f>MAX(I$4:I14)+1</f>
        <v>1</v>
      </c>
      <c r="AA15" s="160">
        <f>MAX(J$4:J14)+1</f>
        <v>1</v>
      </c>
      <c r="AB15" s="160">
        <f>MAX(K$4:K14)+1</f>
        <v>1</v>
      </c>
      <c r="AC15" s="160">
        <f>MAX(L$4:L14)+1</f>
        <v>1</v>
      </c>
      <c r="AD15" s="160">
        <f>MAX(M$4:M14)+1</f>
        <v>1</v>
      </c>
      <c r="AE15" s="160">
        <f>MAX(N$4:N14)+1</f>
        <v>1</v>
      </c>
      <c r="AF15" s="160">
        <f>MAX(O$4:O14)+1</f>
        <v>1</v>
      </c>
      <c r="AG15" s="160" t="e">
        <f>MAX(#REF!)+1</f>
        <v>#REF!</v>
      </c>
      <c r="AH15" s="160">
        <f>MAX(P$4:P14)+1</f>
        <v>1</v>
      </c>
      <c r="AI15" s="160" t="e">
        <f>MAX(#REF!)+1</f>
        <v>#REF!</v>
      </c>
      <c r="AK15" s="161">
        <f>LOOKUP(R15,TR!$A$4:$A$11,TR!$B$4:$B$11)</f>
        <v>0.021863425925925925</v>
      </c>
    </row>
    <row r="16" spans="1:37" ht="12.75">
      <c r="A16" s="25" t="s">
        <v>39</v>
      </c>
      <c r="B16" s="29">
        <v>65</v>
      </c>
      <c r="C16" s="24" t="str">
        <f>LOOKUP(B16,'Startovní listina'!$B$3:$B$288,'Startovní listina'!$C$3:$C$288)</f>
        <v>Žák Jiří</v>
      </c>
      <c r="D16" s="24" t="str">
        <f>LOOKUP(B16,'Startovní listina'!$B$3:$B$288,'Startovní listina'!$D$3:$D$288)</f>
        <v>Batt Nové Město na Moravě</v>
      </c>
      <c r="E16" s="25">
        <f>LOOKUP(B16,'Startovní listina'!$B$3:$B$288,'Startovní listina'!$E$3:$E$288)</f>
        <v>1971</v>
      </c>
      <c r="F16" s="30">
        <v>0.02287037037037037</v>
      </c>
      <c r="G16" s="31">
        <f t="shared" si="0"/>
        <v>12</v>
      </c>
      <c r="H16" s="31" t="str">
        <f t="shared" si="1"/>
        <v> </v>
      </c>
      <c r="I16" s="31" t="str">
        <f t="shared" si="2"/>
        <v> </v>
      </c>
      <c r="J16" s="31" t="str">
        <f t="shared" si="3"/>
        <v> </v>
      </c>
      <c r="K16" s="31" t="str">
        <f t="shared" si="4"/>
        <v> </v>
      </c>
      <c r="L16" s="31" t="str">
        <f t="shared" si="5"/>
        <v> </v>
      </c>
      <c r="M16" s="31" t="str">
        <f t="shared" si="6"/>
        <v> </v>
      </c>
      <c r="N16" s="31" t="str">
        <f t="shared" si="7"/>
        <v> </v>
      </c>
      <c r="O16" s="31" t="str">
        <f t="shared" si="8"/>
        <v> </v>
      </c>
      <c r="P16" s="31" t="str">
        <f t="shared" si="9"/>
        <v> </v>
      </c>
      <c r="Q16" s="26" t="s">
        <v>27</v>
      </c>
      <c r="R16" s="27" t="str">
        <f>LOOKUP(B16,'Startovní listina'!$B$3:$B$288,'Startovní listina'!$F$3:$F$288)</f>
        <v>A</v>
      </c>
      <c r="S16" s="27" t="str">
        <f>LOOKUP(B16,'Startovní listina'!$B$3:$B$288,'Startovní listina'!$I$3:$I$288)</f>
        <v>N</v>
      </c>
      <c r="T16" s="27" t="str">
        <f>LOOKUP(B16,'Startovní listina'!$B$3:$B$288,'Startovní listina'!$J$3:$J$288)</f>
        <v>N</v>
      </c>
      <c r="U16" s="27" t="str">
        <f>LOOKUP(B16,'Startovní listina'!$B$3:$B$288,'Startovní listina'!$O$3:$O$288)</f>
        <v>N</v>
      </c>
      <c r="V16" s="27" t="str">
        <f>LOOKUP(B16,'Startovní listina'!$B$3:$B$288,'Startovní listina'!$P$3:$P$288)</f>
        <v>N</v>
      </c>
      <c r="W16" t="s">
        <v>27</v>
      </c>
      <c r="X16">
        <f>MAX(G$4:G15)+1</f>
        <v>12</v>
      </c>
      <c r="Y16">
        <f>MAX(H$4:H15)+1</f>
        <v>2</v>
      </c>
      <c r="Z16">
        <f>MAX(I$4:I15)+1</f>
        <v>1</v>
      </c>
      <c r="AA16">
        <f>MAX(J$4:J15)+1</f>
        <v>1</v>
      </c>
      <c r="AB16">
        <f>MAX(K$4:K15)+1</f>
        <v>1</v>
      </c>
      <c r="AC16">
        <f>MAX(L$4:L15)+1</f>
        <v>1</v>
      </c>
      <c r="AD16">
        <f>MAX(M$4:M15)+1</f>
        <v>1</v>
      </c>
      <c r="AE16">
        <f>MAX(N$4:N15)+1</f>
        <v>1</v>
      </c>
      <c r="AF16">
        <f>MAX(O$4:O15)+1</f>
        <v>1</v>
      </c>
      <c r="AG16" t="e">
        <f>MAX(#REF!)+1</f>
        <v>#REF!</v>
      </c>
      <c r="AH16">
        <f>MAX(P$4:P15)+1</f>
        <v>1</v>
      </c>
      <c r="AI16" t="e">
        <f>MAX(#REF!)+1</f>
        <v>#REF!</v>
      </c>
      <c r="AK16" s="28">
        <f>LOOKUP(R16,TR!$A$4:$A$11,TR!$B$4:$B$11)</f>
        <v>0.020439814814814817</v>
      </c>
    </row>
    <row r="17" spans="1:37" ht="12.75">
      <c r="A17" s="25" t="s">
        <v>40</v>
      </c>
      <c r="B17" s="29">
        <v>147</v>
      </c>
      <c r="C17" s="24" t="str">
        <f>LOOKUP(B17,'Startovní listina'!$B$3:$B$288,'Startovní listina'!$C$3:$C$288)</f>
        <v>Petronjuk Viktor</v>
      </c>
      <c r="D17" s="24" t="str">
        <f>LOOKUP(B17,'Startovní listina'!$B$3:$B$288,'Startovní listina'!$D$3:$D$288)</f>
        <v>AC Kovošrot Praha</v>
      </c>
      <c r="E17" s="25">
        <f>LOOKUP(B17,'Startovní listina'!$B$3:$B$288,'Startovní listina'!$E$3:$E$288)</f>
        <v>1960</v>
      </c>
      <c r="F17" s="30">
        <v>0.022997685185185187</v>
      </c>
      <c r="G17" s="31" t="str">
        <f t="shared" si="0"/>
        <v> </v>
      </c>
      <c r="H17" s="31">
        <f t="shared" si="1"/>
        <v>2</v>
      </c>
      <c r="I17" s="31" t="str">
        <f t="shared" si="2"/>
        <v> </v>
      </c>
      <c r="J17" s="31" t="str">
        <f t="shared" si="3"/>
        <v> </v>
      </c>
      <c r="K17" s="31" t="str">
        <f t="shared" si="4"/>
        <v> </v>
      </c>
      <c r="L17" s="31" t="str">
        <f t="shared" si="5"/>
        <v> </v>
      </c>
      <c r="M17" s="31" t="str">
        <f t="shared" si="6"/>
        <v> </v>
      </c>
      <c r="N17" s="31" t="str">
        <f t="shared" si="7"/>
        <v> </v>
      </c>
      <c r="O17" s="31" t="str">
        <f t="shared" si="8"/>
        <v> </v>
      </c>
      <c r="P17" s="31" t="str">
        <f t="shared" si="9"/>
        <v> </v>
      </c>
      <c r="Q17" s="26" t="s">
        <v>27</v>
      </c>
      <c r="R17" s="27" t="str">
        <f>LOOKUP(B17,'Startovní listina'!$B$3:$B$288,'Startovní listina'!$F$3:$F$288)</f>
        <v>B</v>
      </c>
      <c r="S17" s="27" t="str">
        <f>LOOKUP(B17,'Startovní listina'!$B$3:$B$288,'Startovní listina'!$I$3:$I$288)</f>
        <v>N</v>
      </c>
      <c r="T17" s="27" t="str">
        <f>LOOKUP(B17,'Startovní listina'!$B$3:$B$288,'Startovní listina'!$J$3:$J$288)</f>
        <v>N</v>
      </c>
      <c r="U17" s="27" t="str">
        <f>LOOKUP(B17,'Startovní listina'!$B$3:$B$288,'Startovní listina'!$O$3:$O$288)</f>
        <v>N</v>
      </c>
      <c r="V17" s="27" t="str">
        <f>LOOKUP(B17,'Startovní listina'!$B$3:$B$288,'Startovní listina'!$P$3:$P$288)</f>
        <v>N</v>
      </c>
      <c r="W17" t="s">
        <v>27</v>
      </c>
      <c r="X17">
        <f>MAX(G$4:G16)+1</f>
        <v>13</v>
      </c>
      <c r="Y17">
        <f>MAX(H$4:H16)+1</f>
        <v>2</v>
      </c>
      <c r="Z17">
        <f>MAX(I$4:I16)+1</f>
        <v>1</v>
      </c>
      <c r="AA17">
        <f>MAX(J$4:J16)+1</f>
        <v>1</v>
      </c>
      <c r="AB17">
        <f>MAX(K$4:K16)+1</f>
        <v>1</v>
      </c>
      <c r="AC17">
        <f>MAX(L$4:L16)+1</f>
        <v>1</v>
      </c>
      <c r="AD17">
        <f>MAX(M$4:M16)+1</f>
        <v>1</v>
      </c>
      <c r="AE17">
        <f>MAX(N$4:N16)+1</f>
        <v>1</v>
      </c>
      <c r="AF17">
        <f>MAX(O$4:O16)+1</f>
        <v>1</v>
      </c>
      <c r="AG17" t="e">
        <f>MAX(#REF!)+1</f>
        <v>#REF!</v>
      </c>
      <c r="AH17">
        <f>MAX(P$4:P16)+1</f>
        <v>1</v>
      </c>
      <c r="AI17" t="e">
        <f>MAX(#REF!)+1</f>
        <v>#REF!</v>
      </c>
      <c r="AK17" s="28">
        <f>LOOKUP(R17,TR!$A$4:$A$11,TR!$B$4:$B$11)</f>
        <v>0.021863425925925925</v>
      </c>
    </row>
    <row r="18" spans="1:37" ht="12.75">
      <c r="A18" s="25" t="s">
        <v>41</v>
      </c>
      <c r="B18" s="29">
        <v>112</v>
      </c>
      <c r="C18" s="24" t="str">
        <f>LOOKUP(B18,'Startovní listina'!$B$3:$B$288,'Startovní listina'!$C$3:$C$288)</f>
        <v>Fiala Miloš</v>
      </c>
      <c r="D18" s="24" t="str">
        <f>LOOKUP(B18,'Startovní listina'!$B$3:$B$288,'Startovní listina'!$D$3:$D$288)</f>
        <v>AK Dukla Praha</v>
      </c>
      <c r="E18" s="25">
        <f>LOOKUP(B18,'Startovní listina'!$B$3:$B$288,'Startovní listina'!$E$3:$E$288)</f>
        <v>1985</v>
      </c>
      <c r="F18" s="30">
        <v>0.023194444444444445</v>
      </c>
      <c r="G18" s="31">
        <f t="shared" si="0"/>
        <v>13</v>
      </c>
      <c r="H18" s="31" t="str">
        <f t="shared" si="1"/>
        <v> </v>
      </c>
      <c r="I18" s="31" t="str">
        <f t="shared" si="2"/>
        <v> </v>
      </c>
      <c r="J18" s="31" t="str">
        <f t="shared" si="3"/>
        <v> </v>
      </c>
      <c r="K18" s="31" t="str">
        <f t="shared" si="4"/>
        <v> </v>
      </c>
      <c r="L18" s="31" t="str">
        <f t="shared" si="5"/>
        <v> </v>
      </c>
      <c r="M18" s="31" t="str">
        <f t="shared" si="6"/>
        <v> </v>
      </c>
      <c r="N18" s="31" t="str">
        <f t="shared" si="7"/>
        <v> </v>
      </c>
      <c r="O18" s="31" t="str">
        <f t="shared" si="8"/>
        <v> </v>
      </c>
      <c r="P18" s="31" t="str">
        <f t="shared" si="9"/>
        <v> </v>
      </c>
      <c r="Q18" s="26" t="s">
        <v>27</v>
      </c>
      <c r="R18" s="27" t="str">
        <f>LOOKUP(B18,'Startovní listina'!$B$3:$B$288,'Startovní listina'!$F$3:$F$288)</f>
        <v>A</v>
      </c>
      <c r="S18" s="27" t="str">
        <f>LOOKUP(B18,'Startovní listina'!$B$3:$B$288,'Startovní listina'!$I$3:$I$288)</f>
        <v>N</v>
      </c>
      <c r="T18" s="27" t="str">
        <f>LOOKUP(B18,'Startovní listina'!$B$3:$B$288,'Startovní listina'!$J$3:$J$288)</f>
        <v>N</v>
      </c>
      <c r="U18" s="27" t="str">
        <f>LOOKUP(B18,'Startovní listina'!$B$3:$B$288,'Startovní listina'!$O$3:$O$288)</f>
        <v>N</v>
      </c>
      <c r="V18" s="27" t="str">
        <f>LOOKUP(B18,'Startovní listina'!$B$3:$B$288,'Startovní listina'!$P$3:$P$288)</f>
        <v>N</v>
      </c>
      <c r="W18" t="s">
        <v>27</v>
      </c>
      <c r="X18">
        <f>MAX(G$4:G17)+1</f>
        <v>13</v>
      </c>
      <c r="Y18">
        <f>MAX(H$4:H17)+1</f>
        <v>3</v>
      </c>
      <c r="Z18">
        <f>MAX(I$4:I17)+1</f>
        <v>1</v>
      </c>
      <c r="AA18">
        <f>MAX(J$4:J17)+1</f>
        <v>1</v>
      </c>
      <c r="AB18">
        <f>MAX(K$4:K17)+1</f>
        <v>1</v>
      </c>
      <c r="AC18">
        <f>MAX(L$4:L17)+1</f>
        <v>1</v>
      </c>
      <c r="AD18">
        <f>MAX(M$4:M17)+1</f>
        <v>1</v>
      </c>
      <c r="AE18">
        <f>MAX(N$4:N17)+1</f>
        <v>1</v>
      </c>
      <c r="AF18">
        <f>MAX(O$4:O17)+1</f>
        <v>1</v>
      </c>
      <c r="AG18" t="e">
        <f>MAX(#REF!)+1</f>
        <v>#REF!</v>
      </c>
      <c r="AH18">
        <f>MAX(P$4:P17)+1</f>
        <v>1</v>
      </c>
      <c r="AI18" t="e">
        <f>MAX(#REF!)+1</f>
        <v>#REF!</v>
      </c>
      <c r="AK18" s="28">
        <f>LOOKUP(R18,TR!$A$4:$A$11,TR!$B$4:$B$11)</f>
        <v>0.020439814814814817</v>
      </c>
    </row>
    <row r="19" spans="1:37" s="160" customFormat="1" ht="12.75">
      <c r="A19" s="154" t="s">
        <v>42</v>
      </c>
      <c r="B19" s="162">
        <v>234</v>
      </c>
      <c r="C19" s="153" t="str">
        <f>LOOKUP(B19,'Startovní listina'!$B$3:$B$288,'Startovní listina'!$C$3:$C$288)</f>
        <v>Smrčka Miloš</v>
      </c>
      <c r="D19" s="153" t="str">
        <f>LOOKUP(B19,'Startovní listina'!$B$3:$B$288,'Startovní listina'!$D$3:$D$288)</f>
        <v>BK Říčany</v>
      </c>
      <c r="E19" s="154">
        <f>LOOKUP(B19,'Startovní listina'!$B$3:$B$288,'Startovní listina'!$E$3:$E$288)</f>
        <v>1954</v>
      </c>
      <c r="F19" s="163">
        <v>0.023217592592592592</v>
      </c>
      <c r="G19" s="164" t="str">
        <f t="shared" si="0"/>
        <v> </v>
      </c>
      <c r="H19" s="164" t="str">
        <f t="shared" si="1"/>
        <v> </v>
      </c>
      <c r="I19" s="164">
        <f t="shared" si="2"/>
        <v>1</v>
      </c>
      <c r="J19" s="164" t="str">
        <f t="shared" si="3"/>
        <v> </v>
      </c>
      <c r="K19" s="164" t="str">
        <f t="shared" si="4"/>
        <v> </v>
      </c>
      <c r="L19" s="164" t="str">
        <f t="shared" si="5"/>
        <v> </v>
      </c>
      <c r="M19" s="164" t="str">
        <f t="shared" si="6"/>
        <v> </v>
      </c>
      <c r="N19" s="164" t="str">
        <f t="shared" si="7"/>
        <v> </v>
      </c>
      <c r="O19" s="164" t="str">
        <f t="shared" si="8"/>
        <v> </v>
      </c>
      <c r="P19" s="164" t="str">
        <f t="shared" si="9"/>
        <v> </v>
      </c>
      <c r="Q19" s="158" t="s">
        <v>27</v>
      </c>
      <c r="R19" s="159" t="str">
        <f>LOOKUP(B19,'Startovní listina'!$B$3:$B$288,'Startovní listina'!$F$3:$F$288)</f>
        <v>C</v>
      </c>
      <c r="S19" s="159" t="str">
        <f>LOOKUP(B19,'Startovní listina'!$B$3:$B$288,'Startovní listina'!$I$3:$I$288)</f>
        <v>N</v>
      </c>
      <c r="T19" s="159" t="str">
        <f>LOOKUP(B19,'Startovní listina'!$B$3:$B$288,'Startovní listina'!$J$3:$J$288)</f>
        <v>N</v>
      </c>
      <c r="U19" s="159" t="str">
        <f>LOOKUP(B19,'Startovní listina'!$B$3:$B$288,'Startovní listina'!$O$3:$O$288)</f>
        <v>N</v>
      </c>
      <c r="V19" s="159" t="str">
        <f>LOOKUP(B19,'Startovní listina'!$B$3:$B$288,'Startovní listina'!$P$3:$P$288)</f>
        <v>N</v>
      </c>
      <c r="W19" s="160" t="s">
        <v>27</v>
      </c>
      <c r="X19" s="160">
        <f>MAX(G$4:G18)+1</f>
        <v>14</v>
      </c>
      <c r="Y19" s="160">
        <f>MAX(H$4:H18)+1</f>
        <v>3</v>
      </c>
      <c r="Z19" s="160">
        <f>MAX(I$4:I18)+1</f>
        <v>1</v>
      </c>
      <c r="AA19" s="160">
        <f>MAX(J$4:J18)+1</f>
        <v>1</v>
      </c>
      <c r="AB19" s="160">
        <f>MAX(K$4:K18)+1</f>
        <v>1</v>
      </c>
      <c r="AC19" s="160">
        <f>MAX(L$4:L18)+1</f>
        <v>1</v>
      </c>
      <c r="AD19" s="160">
        <f>MAX(M$4:M18)+1</f>
        <v>1</v>
      </c>
      <c r="AE19" s="160">
        <f>MAX(N$4:N18)+1</f>
        <v>1</v>
      </c>
      <c r="AF19" s="160">
        <f>MAX(O$4:O18)+1</f>
        <v>1</v>
      </c>
      <c r="AG19" s="160" t="e">
        <f>MAX(#REF!)+1</f>
        <v>#REF!</v>
      </c>
      <c r="AH19" s="160">
        <f>MAX(P$4:P18)+1</f>
        <v>1</v>
      </c>
      <c r="AI19" s="160" t="e">
        <f>MAX(#REF!)+1</f>
        <v>#REF!</v>
      </c>
      <c r="AK19" s="161">
        <f>LOOKUP(R19,TR!$A$4:$A$11,TR!$B$4:$B$11)</f>
        <v>0.02342592592592593</v>
      </c>
    </row>
    <row r="20" spans="1:37" ht="12.75">
      <c r="A20" s="25" t="s">
        <v>43</v>
      </c>
      <c r="B20" s="29">
        <v>149</v>
      </c>
      <c r="C20" s="24" t="str">
        <f>LOOKUP(B20,'Startovní listina'!$B$3:$B$288,'Startovní listina'!$C$3:$C$288)</f>
        <v>Poduška Josef</v>
      </c>
      <c r="D20" s="24" t="str">
        <f>LOOKUP(B20,'Startovní listina'!$B$3:$B$288,'Startovní listina'!$D$3:$D$288)</f>
        <v>AC TEPO Kladno</v>
      </c>
      <c r="E20" s="25">
        <f>LOOKUP(B20,'Startovní listina'!$B$3:$B$288,'Startovní listina'!$E$3:$E$288)</f>
        <v>1962</v>
      </c>
      <c r="F20" s="30">
        <v>0.023252314814814812</v>
      </c>
      <c r="G20" s="31" t="str">
        <f t="shared" si="0"/>
        <v> </v>
      </c>
      <c r="H20" s="31">
        <f t="shared" si="1"/>
        <v>3</v>
      </c>
      <c r="I20" s="31" t="str">
        <f t="shared" si="2"/>
        <v> </v>
      </c>
      <c r="J20" s="31" t="str">
        <f t="shared" si="3"/>
        <v> </v>
      </c>
      <c r="K20" s="31" t="str">
        <f t="shared" si="4"/>
        <v> </v>
      </c>
      <c r="L20" s="31" t="str">
        <f t="shared" si="5"/>
        <v> </v>
      </c>
      <c r="M20" s="31" t="str">
        <f t="shared" si="6"/>
        <v> </v>
      </c>
      <c r="N20" s="31" t="str">
        <f t="shared" si="7"/>
        <v> </v>
      </c>
      <c r="O20" s="31" t="str">
        <f t="shared" si="8"/>
        <v> </v>
      </c>
      <c r="P20" s="31" t="str">
        <f t="shared" si="9"/>
        <v> </v>
      </c>
      <c r="Q20" s="26" t="s">
        <v>27</v>
      </c>
      <c r="R20" s="27" t="str">
        <f>LOOKUP(B20,'Startovní listina'!$B$3:$B$288,'Startovní listina'!$F$3:$F$288)</f>
        <v>B</v>
      </c>
      <c r="S20" s="27" t="str">
        <f>LOOKUP(B20,'Startovní listina'!$B$3:$B$288,'Startovní listina'!$I$3:$I$288)</f>
        <v>N</v>
      </c>
      <c r="T20" s="27" t="str">
        <f>LOOKUP(B20,'Startovní listina'!$B$3:$B$288,'Startovní listina'!$J$3:$J$288)</f>
        <v>N</v>
      </c>
      <c r="U20" s="27" t="str">
        <f>LOOKUP(B20,'Startovní listina'!$B$3:$B$288,'Startovní listina'!$O$3:$O$288)</f>
        <v>N</v>
      </c>
      <c r="V20" s="27" t="str">
        <f>LOOKUP(B20,'Startovní listina'!$B$3:$B$288,'Startovní listina'!$P$3:$P$288)</f>
        <v>N</v>
      </c>
      <c r="W20" t="s">
        <v>27</v>
      </c>
      <c r="X20">
        <f>MAX(G$4:G19)+1</f>
        <v>14</v>
      </c>
      <c r="Y20">
        <f>MAX(H$4:H19)+1</f>
        <v>3</v>
      </c>
      <c r="Z20">
        <f>MAX(I$4:I19)+1</f>
        <v>2</v>
      </c>
      <c r="AA20">
        <f>MAX(J$4:J19)+1</f>
        <v>1</v>
      </c>
      <c r="AB20">
        <f>MAX(K$4:K19)+1</f>
        <v>1</v>
      </c>
      <c r="AC20">
        <f>MAX(L$4:L19)+1</f>
        <v>1</v>
      </c>
      <c r="AD20">
        <f>MAX(M$4:M19)+1</f>
        <v>1</v>
      </c>
      <c r="AE20">
        <f>MAX(N$4:N19)+1</f>
        <v>1</v>
      </c>
      <c r="AF20">
        <f>MAX(O$4:O19)+1</f>
        <v>1</v>
      </c>
      <c r="AG20" t="e">
        <f>MAX(#REF!)+1</f>
        <v>#REF!</v>
      </c>
      <c r="AH20">
        <f>MAX(P$4:P19)+1</f>
        <v>1</v>
      </c>
      <c r="AI20" t="e">
        <f>MAX(#REF!)+1</f>
        <v>#REF!</v>
      </c>
      <c r="AK20" s="28">
        <f>LOOKUP(R20,TR!$A$4:$A$11,TR!$B$4:$B$11)</f>
        <v>0.021863425925925925</v>
      </c>
    </row>
    <row r="21" spans="1:37" ht="12.75">
      <c r="A21" s="25" t="s">
        <v>44</v>
      </c>
      <c r="B21" s="29">
        <v>294</v>
      </c>
      <c r="C21" s="24" t="str">
        <f>LOOKUP(B21,'Startovní listina'!$B$3:$B$288,'Startovní listina'!$C$3:$C$288)</f>
        <v>Wallenfels Jiří</v>
      </c>
      <c r="D21" s="24" t="str">
        <f>LOOKUP(B21,'Startovní listina'!$B$3:$B$288,'Startovní listina'!$D$3:$D$288)</f>
        <v>Sokol Vinohrady</v>
      </c>
      <c r="E21" s="25">
        <f>LOOKUP(B21,'Startovní listina'!$B$3:$B$288,'Startovní listina'!$E$3:$E$288)</f>
        <v>1972</v>
      </c>
      <c r="F21" s="30">
        <v>0.023414351851851853</v>
      </c>
      <c r="G21" s="31">
        <f t="shared" si="0"/>
        <v>14</v>
      </c>
      <c r="H21" s="31" t="str">
        <f t="shared" si="1"/>
        <v> </v>
      </c>
      <c r="I21" s="31" t="str">
        <f t="shared" si="2"/>
        <v> </v>
      </c>
      <c r="J21" s="31" t="str">
        <f t="shared" si="3"/>
        <v> </v>
      </c>
      <c r="K21" s="31" t="str">
        <f t="shared" si="4"/>
        <v> </v>
      </c>
      <c r="L21" s="31" t="str">
        <f t="shared" si="5"/>
        <v> </v>
      </c>
      <c r="M21" s="31" t="str">
        <f t="shared" si="6"/>
        <v> </v>
      </c>
      <c r="N21" s="31" t="str">
        <f t="shared" si="7"/>
        <v> </v>
      </c>
      <c r="O21" s="31" t="str">
        <f t="shared" si="8"/>
        <v> </v>
      </c>
      <c r="P21" s="31" t="str">
        <f t="shared" si="9"/>
        <v> </v>
      </c>
      <c r="Q21" s="26" t="s">
        <v>27</v>
      </c>
      <c r="R21" s="27" t="str">
        <f>LOOKUP(B21,'Startovní listina'!$B$3:$B$288,'Startovní listina'!$F$3:$F$288)</f>
        <v>A</v>
      </c>
      <c r="S21" s="27" t="str">
        <f>LOOKUP(B21,'Startovní listina'!$B$3:$B$288,'Startovní listina'!$I$3:$I$288)</f>
        <v>N</v>
      </c>
      <c r="T21" s="27" t="str">
        <f>LOOKUP(B21,'Startovní listina'!$B$3:$B$288,'Startovní listina'!$J$3:$J$288)</f>
        <v>N</v>
      </c>
      <c r="U21" s="27" t="str">
        <f>LOOKUP(B21,'Startovní listina'!$B$3:$B$288,'Startovní listina'!$O$3:$O$288)</f>
        <v>N</v>
      </c>
      <c r="V21" s="27" t="str">
        <f>LOOKUP(B21,'Startovní listina'!$B$3:$B$288,'Startovní listina'!$P$3:$P$288)</f>
        <v>N</v>
      </c>
      <c r="W21" t="s">
        <v>27</v>
      </c>
      <c r="X21">
        <f>MAX(G$4:G20)+1</f>
        <v>14</v>
      </c>
      <c r="Y21">
        <f>MAX(H$4:H20)+1</f>
        <v>4</v>
      </c>
      <c r="Z21">
        <f>MAX(I$4:I20)+1</f>
        <v>2</v>
      </c>
      <c r="AA21">
        <f>MAX(J$4:J20)+1</f>
        <v>1</v>
      </c>
      <c r="AB21">
        <f>MAX(K$4:K20)+1</f>
        <v>1</v>
      </c>
      <c r="AC21">
        <f>MAX(L$4:L20)+1</f>
        <v>1</v>
      </c>
      <c r="AD21">
        <f>MAX(M$4:M20)+1</f>
        <v>1</v>
      </c>
      <c r="AE21">
        <f>MAX(N$4:N20)+1</f>
        <v>1</v>
      </c>
      <c r="AF21">
        <f>MAX(O$4:O20)+1</f>
        <v>1</v>
      </c>
      <c r="AG21" t="e">
        <f>MAX(#REF!)+1</f>
        <v>#REF!</v>
      </c>
      <c r="AH21">
        <f>MAX(P$4:P20)+1</f>
        <v>1</v>
      </c>
      <c r="AI21" t="e">
        <f>MAX(#REF!)+1</f>
        <v>#REF!</v>
      </c>
      <c r="AK21" s="28">
        <f>LOOKUP(R21,TR!$A$4:$A$11,TR!$B$4:$B$11)</f>
        <v>0.020439814814814817</v>
      </c>
    </row>
    <row r="22" spans="1:37" ht="12.75">
      <c r="A22" s="25" t="s">
        <v>45</v>
      </c>
      <c r="B22" s="29">
        <v>184</v>
      </c>
      <c r="C22" s="24" t="str">
        <f>LOOKUP(B22,'Startovní listina'!$B$3:$B$288,'Startovní listina'!$C$3:$C$288)</f>
        <v>Davies Gareth</v>
      </c>
      <c r="D22" s="24" t="str">
        <f>LOOKUP(B22,'Startovní listina'!$B$3:$B$288,'Startovní listina'!$D$3:$D$288)</f>
        <v>Liga 100 Praha</v>
      </c>
      <c r="E22" s="25">
        <f>LOOKUP(B22,'Startovní listina'!$B$3:$B$288,'Startovní listina'!$E$3:$E$288)</f>
        <v>1967</v>
      </c>
      <c r="F22" s="30">
        <v>0.023506944444444445</v>
      </c>
      <c r="G22" s="31" t="str">
        <f t="shared" si="0"/>
        <v> </v>
      </c>
      <c r="H22" s="31">
        <f t="shared" si="1"/>
        <v>4</v>
      </c>
      <c r="I22" s="31" t="str">
        <f t="shared" si="2"/>
        <v> </v>
      </c>
      <c r="J22" s="31" t="str">
        <f t="shared" si="3"/>
        <v> </v>
      </c>
      <c r="K22" s="31" t="str">
        <f t="shared" si="4"/>
        <v> </v>
      </c>
      <c r="L22" s="31" t="str">
        <f t="shared" si="5"/>
        <v> </v>
      </c>
      <c r="M22" s="31" t="str">
        <f t="shared" si="6"/>
        <v> </v>
      </c>
      <c r="N22" s="31" t="str">
        <f t="shared" si="7"/>
        <v> </v>
      </c>
      <c r="O22" s="31" t="str">
        <f t="shared" si="8"/>
        <v> </v>
      </c>
      <c r="P22" s="31" t="str">
        <f t="shared" si="9"/>
        <v> </v>
      </c>
      <c r="Q22" s="26" t="s">
        <v>27</v>
      </c>
      <c r="R22" s="27" t="str">
        <f>LOOKUP(B22,'Startovní listina'!$B$3:$B$288,'Startovní listina'!$F$3:$F$288)</f>
        <v>B</v>
      </c>
      <c r="S22" s="27" t="str">
        <f>LOOKUP(B22,'Startovní listina'!$B$3:$B$288,'Startovní listina'!$I$3:$I$288)</f>
        <v>N</v>
      </c>
      <c r="T22" s="27" t="str">
        <f>LOOKUP(B22,'Startovní listina'!$B$3:$B$288,'Startovní listina'!$J$3:$J$288)</f>
        <v>N</v>
      </c>
      <c r="U22" s="27" t="str">
        <f>LOOKUP(B22,'Startovní listina'!$B$3:$B$288,'Startovní listina'!$O$3:$O$288)</f>
        <v>N</v>
      </c>
      <c r="V22" s="27" t="str">
        <f>LOOKUP(B22,'Startovní listina'!$B$3:$B$288,'Startovní listina'!$P$3:$P$288)</f>
        <v>N</v>
      </c>
      <c r="W22" t="s">
        <v>27</v>
      </c>
      <c r="X22">
        <f>MAX(G$4:G21)+1</f>
        <v>15</v>
      </c>
      <c r="Y22">
        <f>MAX(H$4:H21)+1</f>
        <v>4</v>
      </c>
      <c r="Z22">
        <f>MAX(I$4:I21)+1</f>
        <v>2</v>
      </c>
      <c r="AA22">
        <f>MAX(J$4:J21)+1</f>
        <v>1</v>
      </c>
      <c r="AB22">
        <f>MAX(K$4:K21)+1</f>
        <v>1</v>
      </c>
      <c r="AC22">
        <f>MAX(L$4:L21)+1</f>
        <v>1</v>
      </c>
      <c r="AD22">
        <f>MAX(M$4:M21)+1</f>
        <v>1</v>
      </c>
      <c r="AE22">
        <f>MAX(N$4:N21)+1</f>
        <v>1</v>
      </c>
      <c r="AF22">
        <f>MAX(O$4:O21)+1</f>
        <v>1</v>
      </c>
      <c r="AG22" t="e">
        <f>MAX(#REF!)+1</f>
        <v>#REF!</v>
      </c>
      <c r="AH22">
        <f>MAX(P$4:P21)+1</f>
        <v>1</v>
      </c>
      <c r="AI22" t="e">
        <f>MAX(#REF!)+1</f>
        <v>#REF!</v>
      </c>
      <c r="AK22" s="28">
        <f>LOOKUP(R22,TR!$A$4:$A$11,TR!$B$4:$B$11)</f>
        <v>0.021863425925925925</v>
      </c>
    </row>
    <row r="23" spans="1:37" ht="12.75">
      <c r="A23" s="25" t="s">
        <v>46</v>
      </c>
      <c r="B23" s="29">
        <v>12</v>
      </c>
      <c r="C23" s="24" t="str">
        <f>LOOKUP(B23,'Startovní listina'!$B$3:$B$288,'Startovní listina'!$C$3:$C$288)</f>
        <v>Kupidlovský Daniel</v>
      </c>
      <c r="D23" s="24" t="str">
        <f>LOOKUP(B23,'Startovní listina'!$B$3:$B$288,'Startovní listina'!$D$3:$D$288)</f>
        <v>Stodůlky</v>
      </c>
      <c r="E23" s="25">
        <f>LOOKUP(B23,'Startovní listina'!$B$3:$B$288,'Startovní listina'!$E$3:$E$288)</f>
        <v>1976</v>
      </c>
      <c r="F23" s="30">
        <v>0.023923611111111114</v>
      </c>
      <c r="G23" s="31">
        <f t="shared" si="0"/>
        <v>15</v>
      </c>
      <c r="H23" s="31" t="str">
        <f t="shared" si="1"/>
        <v> </v>
      </c>
      <c r="I23" s="31" t="str">
        <f t="shared" si="2"/>
        <v> </v>
      </c>
      <c r="J23" s="31" t="str">
        <f t="shared" si="3"/>
        <v> </v>
      </c>
      <c r="K23" s="31" t="str">
        <f t="shared" si="4"/>
        <v> </v>
      </c>
      <c r="L23" s="31" t="str">
        <f t="shared" si="5"/>
        <v> </v>
      </c>
      <c r="M23" s="31" t="str">
        <f t="shared" si="6"/>
        <v> </v>
      </c>
      <c r="N23" s="31" t="str">
        <f t="shared" si="7"/>
        <v> </v>
      </c>
      <c r="O23" s="31" t="str">
        <f t="shared" si="8"/>
        <v> </v>
      </c>
      <c r="P23" s="31" t="str">
        <f t="shared" si="9"/>
        <v> </v>
      </c>
      <c r="Q23" s="26" t="s">
        <v>27</v>
      </c>
      <c r="R23" s="27" t="str">
        <f>LOOKUP(B23,'Startovní listina'!$B$3:$B$288,'Startovní listina'!$F$3:$F$288)</f>
        <v>A</v>
      </c>
      <c r="S23" s="27" t="str">
        <f>LOOKUP(B23,'Startovní listina'!$B$3:$B$288,'Startovní listina'!$I$3:$I$288)</f>
        <v>N</v>
      </c>
      <c r="T23" s="27" t="str">
        <f>LOOKUP(B23,'Startovní listina'!$B$3:$B$288,'Startovní listina'!$J$3:$J$288)</f>
        <v>N</v>
      </c>
      <c r="U23" s="27" t="str">
        <f>LOOKUP(B23,'Startovní listina'!$B$3:$B$288,'Startovní listina'!$O$3:$O$288)</f>
        <v>N</v>
      </c>
      <c r="V23" s="27" t="str">
        <f>LOOKUP(B23,'Startovní listina'!$B$3:$B$288,'Startovní listina'!$P$3:$P$288)</f>
        <v>N</v>
      </c>
      <c r="W23" t="s">
        <v>27</v>
      </c>
      <c r="X23">
        <f>MAX(G$4:G22)+1</f>
        <v>15</v>
      </c>
      <c r="Y23">
        <f>MAX(H$4:H22)+1</f>
        <v>5</v>
      </c>
      <c r="Z23">
        <f>MAX(I$4:I22)+1</f>
        <v>2</v>
      </c>
      <c r="AA23">
        <f>MAX(J$4:J22)+1</f>
        <v>1</v>
      </c>
      <c r="AB23">
        <f>MAX(K$4:K22)+1</f>
        <v>1</v>
      </c>
      <c r="AC23">
        <f>MAX(L$4:L22)+1</f>
        <v>1</v>
      </c>
      <c r="AD23">
        <f>MAX(M$4:M22)+1</f>
        <v>1</v>
      </c>
      <c r="AE23">
        <f>MAX(N$4:N22)+1</f>
        <v>1</v>
      </c>
      <c r="AF23">
        <f>MAX(O$4:O22)+1</f>
        <v>1</v>
      </c>
      <c r="AG23" t="e">
        <f>MAX(#REF!)+1</f>
        <v>#REF!</v>
      </c>
      <c r="AH23">
        <f>MAX(P$4:P22)+1</f>
        <v>1</v>
      </c>
      <c r="AI23" t="e">
        <f>MAX(#REF!)+1</f>
        <v>#REF!</v>
      </c>
      <c r="AK23" s="28">
        <f>LOOKUP(R23,TR!$A$4:$A$11,TR!$B$4:$B$11)</f>
        <v>0.020439814814814817</v>
      </c>
    </row>
    <row r="24" spans="1:37" ht="12.75">
      <c r="A24" s="25" t="s">
        <v>47</v>
      </c>
      <c r="B24" s="29">
        <v>58</v>
      </c>
      <c r="C24" s="24" t="str">
        <f>LOOKUP(B24,'Startovní listina'!$B$3:$B$288,'Startovní listina'!$C$3:$C$288)</f>
        <v>Beran Marcel</v>
      </c>
      <c r="D24" s="24" t="str">
        <f>LOOKUP(B24,'Startovní listina'!$B$3:$B$288,'Startovní listina'!$D$3:$D$288)</f>
        <v>AK Škoda Plzeň</v>
      </c>
      <c r="E24" s="25">
        <f>LOOKUP(B24,'Startovní listina'!$B$3:$B$288,'Startovní listina'!$E$3:$E$288)</f>
        <v>1977</v>
      </c>
      <c r="F24" s="30">
        <v>0.02407407407407407</v>
      </c>
      <c r="G24" s="31">
        <f t="shared" si="0"/>
        <v>16</v>
      </c>
      <c r="H24" s="31" t="str">
        <f t="shared" si="1"/>
        <v> </v>
      </c>
      <c r="I24" s="31" t="str">
        <f t="shared" si="2"/>
        <v> </v>
      </c>
      <c r="J24" s="31" t="str">
        <f t="shared" si="3"/>
        <v> </v>
      </c>
      <c r="K24" s="31" t="str">
        <f t="shared" si="4"/>
        <v> </v>
      </c>
      <c r="L24" s="31" t="str">
        <f t="shared" si="5"/>
        <v> </v>
      </c>
      <c r="M24" s="31" t="str">
        <f t="shared" si="6"/>
        <v> </v>
      </c>
      <c r="N24" s="31" t="str">
        <f t="shared" si="7"/>
        <v> </v>
      </c>
      <c r="O24" s="31" t="str">
        <f t="shared" si="8"/>
        <v> </v>
      </c>
      <c r="P24" s="31" t="str">
        <f t="shared" si="9"/>
        <v> </v>
      </c>
      <c r="Q24" s="26" t="s">
        <v>27</v>
      </c>
      <c r="R24" s="27" t="str">
        <f>LOOKUP(B24,'Startovní listina'!$B$3:$B$288,'Startovní listina'!$F$3:$F$288)</f>
        <v>A</v>
      </c>
      <c r="S24" s="27" t="str">
        <f>LOOKUP(B24,'Startovní listina'!$B$3:$B$288,'Startovní listina'!$I$3:$I$288)</f>
        <v>N</v>
      </c>
      <c r="T24" s="27" t="str">
        <f>LOOKUP(B24,'Startovní listina'!$B$3:$B$288,'Startovní listina'!$J$3:$J$288)</f>
        <v>N</v>
      </c>
      <c r="U24" s="27" t="str">
        <f>LOOKUP(B24,'Startovní listina'!$B$3:$B$288,'Startovní listina'!$O$3:$O$288)</f>
        <v>N</v>
      </c>
      <c r="V24" s="27" t="str">
        <f>LOOKUP(B24,'Startovní listina'!$B$3:$B$288,'Startovní listina'!$P$3:$P$288)</f>
        <v>N</v>
      </c>
      <c r="W24" t="s">
        <v>27</v>
      </c>
      <c r="X24">
        <f>MAX(G$4:G23)+1</f>
        <v>16</v>
      </c>
      <c r="Y24">
        <f>MAX(H$4:H23)+1</f>
        <v>5</v>
      </c>
      <c r="Z24">
        <f>MAX(I$4:I23)+1</f>
        <v>2</v>
      </c>
      <c r="AA24">
        <f>MAX(J$4:J23)+1</f>
        <v>1</v>
      </c>
      <c r="AB24">
        <f>MAX(K$4:K23)+1</f>
        <v>1</v>
      </c>
      <c r="AC24">
        <f>MAX(L$4:L23)+1</f>
        <v>1</v>
      </c>
      <c r="AD24">
        <f>MAX(M$4:M23)+1</f>
        <v>1</v>
      </c>
      <c r="AE24">
        <f>MAX(N$4:N23)+1</f>
        <v>1</v>
      </c>
      <c r="AF24">
        <f>MAX(O$4:O23)+1</f>
        <v>1</v>
      </c>
      <c r="AG24" t="e">
        <f>MAX(#REF!)+1</f>
        <v>#REF!</v>
      </c>
      <c r="AH24">
        <f>MAX(P$4:P23)+1</f>
        <v>1</v>
      </c>
      <c r="AI24" t="e">
        <f>MAX(#REF!)+1</f>
        <v>#REF!</v>
      </c>
      <c r="AK24" s="28">
        <f>LOOKUP(R24,TR!$A$4:$A$11,TR!$B$4:$B$11)</f>
        <v>0.020439814814814817</v>
      </c>
    </row>
    <row r="25" spans="1:37" ht="12.75">
      <c r="A25" s="25" t="s">
        <v>48</v>
      </c>
      <c r="B25" s="29">
        <v>4</v>
      </c>
      <c r="C25" s="24" t="str">
        <f>LOOKUP(B25,'Startovní listina'!$B$3:$B$288,'Startovní listina'!$C$3:$C$288)</f>
        <v>Reis Tomáš</v>
      </c>
      <c r="D25" s="24" t="str">
        <f>LOOKUP(B25,'Startovní listina'!$B$3:$B$288,'Startovní listina'!$D$3:$D$288)</f>
        <v>AC Praha 1890</v>
      </c>
      <c r="E25" s="25">
        <f>LOOKUP(B25,'Startovní listina'!$B$3:$B$288,'Startovní listina'!$E$3:$E$288)</f>
        <v>1987</v>
      </c>
      <c r="F25" s="30">
        <v>0.024189814814814817</v>
      </c>
      <c r="G25" s="31">
        <f t="shared" si="0"/>
        <v>17</v>
      </c>
      <c r="H25" s="31" t="str">
        <f t="shared" si="1"/>
        <v> </v>
      </c>
      <c r="I25" s="31" t="str">
        <f t="shared" si="2"/>
        <v> </v>
      </c>
      <c r="J25" s="31" t="str">
        <f t="shared" si="3"/>
        <v> </v>
      </c>
      <c r="K25" s="31" t="str">
        <f t="shared" si="4"/>
        <v> </v>
      </c>
      <c r="L25" s="31" t="str">
        <f t="shared" si="5"/>
        <v> </v>
      </c>
      <c r="M25" s="31" t="str">
        <f t="shared" si="6"/>
        <v> </v>
      </c>
      <c r="N25" s="31" t="str">
        <f t="shared" si="7"/>
        <v> </v>
      </c>
      <c r="O25" s="31" t="str">
        <f t="shared" si="8"/>
        <v> </v>
      </c>
      <c r="P25" s="31" t="str">
        <f t="shared" si="9"/>
        <v> </v>
      </c>
      <c r="Q25" s="26" t="s">
        <v>27</v>
      </c>
      <c r="R25" s="27" t="str">
        <f>LOOKUP(B25,'Startovní listina'!$B$3:$B$288,'Startovní listina'!$F$3:$F$288)</f>
        <v>A</v>
      </c>
      <c r="S25" s="27" t="str">
        <f>LOOKUP(B25,'Startovní listina'!$B$3:$B$288,'Startovní listina'!$I$3:$I$288)</f>
        <v>N</v>
      </c>
      <c r="T25" s="27" t="str">
        <f>LOOKUP(B25,'Startovní listina'!$B$3:$B$288,'Startovní listina'!$J$3:$J$288)</f>
        <v>N</v>
      </c>
      <c r="U25" s="27" t="str">
        <f>LOOKUP(B25,'Startovní listina'!$B$3:$B$288,'Startovní listina'!$O$3:$O$288)</f>
        <v>N</v>
      </c>
      <c r="V25" s="27" t="str">
        <f>LOOKUP(B25,'Startovní listina'!$B$3:$B$288,'Startovní listina'!$P$3:$P$288)</f>
        <v>N</v>
      </c>
      <c r="W25" t="s">
        <v>27</v>
      </c>
      <c r="X25">
        <f>MAX(G$4:G24)+1</f>
        <v>17</v>
      </c>
      <c r="Y25">
        <f>MAX(H$4:H24)+1</f>
        <v>5</v>
      </c>
      <c r="Z25">
        <f>MAX(I$4:I24)+1</f>
        <v>2</v>
      </c>
      <c r="AA25">
        <f>MAX(J$4:J24)+1</f>
        <v>1</v>
      </c>
      <c r="AB25">
        <f>MAX(K$4:K24)+1</f>
        <v>1</v>
      </c>
      <c r="AC25">
        <f>MAX(L$4:L24)+1</f>
        <v>1</v>
      </c>
      <c r="AD25">
        <f>MAX(M$4:M24)+1</f>
        <v>1</v>
      </c>
      <c r="AE25">
        <f>MAX(N$4:N24)+1</f>
        <v>1</v>
      </c>
      <c r="AF25">
        <f>MAX(O$4:O24)+1</f>
        <v>1</v>
      </c>
      <c r="AG25" t="e">
        <f>MAX(#REF!)+1</f>
        <v>#REF!</v>
      </c>
      <c r="AH25">
        <f>MAX(P$4:P24)+1</f>
        <v>1</v>
      </c>
      <c r="AI25" t="e">
        <f>MAX(#REF!)+1</f>
        <v>#REF!</v>
      </c>
      <c r="AK25" s="28">
        <f>LOOKUP(R25,TR!$A$4:$A$11,TR!$B$4:$B$11)</f>
        <v>0.020439814814814817</v>
      </c>
    </row>
    <row r="26" spans="1:37" ht="12.75">
      <c r="A26" s="25" t="s">
        <v>49</v>
      </c>
      <c r="B26" s="29">
        <v>300</v>
      </c>
      <c r="C26" s="24" t="str">
        <f>LOOKUP(B26,'Startovní listina'!$B$3:$B$288,'Startovní listina'!$C$3:$C$288)</f>
        <v>Daňko Miroslav</v>
      </c>
      <c r="D26" s="24" t="str">
        <f>LOOKUP(B26,'Startovní listina'!$B$3:$B$288,'Startovní listina'!$D$3:$D$288)</f>
        <v>Labe Triklub</v>
      </c>
      <c r="E26" s="25">
        <f>LOOKUP(B26,'Startovní listina'!$B$3:$B$288,'Startovní listina'!$E$3:$E$288)</f>
        <v>1977</v>
      </c>
      <c r="F26" s="30">
        <v>0.024305555555555556</v>
      </c>
      <c r="G26" s="31">
        <f t="shared" si="0"/>
        <v>18</v>
      </c>
      <c r="H26" s="31" t="str">
        <f t="shared" si="1"/>
        <v> </v>
      </c>
      <c r="I26" s="31" t="str">
        <f t="shared" si="2"/>
        <v> </v>
      </c>
      <c r="J26" s="31" t="str">
        <f t="shared" si="3"/>
        <v> </v>
      </c>
      <c r="K26" s="31" t="str">
        <f t="shared" si="4"/>
        <v> </v>
      </c>
      <c r="L26" s="31" t="str">
        <f t="shared" si="5"/>
        <v> </v>
      </c>
      <c r="M26" s="31" t="str">
        <f t="shared" si="6"/>
        <v> </v>
      </c>
      <c r="N26" s="31" t="str">
        <f t="shared" si="7"/>
        <v> </v>
      </c>
      <c r="O26" s="31" t="str">
        <f t="shared" si="8"/>
        <v> </v>
      </c>
      <c r="P26" s="31" t="str">
        <f t="shared" si="9"/>
        <v> </v>
      </c>
      <c r="Q26" s="26" t="s">
        <v>27</v>
      </c>
      <c r="R26" s="27" t="str">
        <f>LOOKUP(B26,'Startovní listina'!$B$3:$B$288,'Startovní listina'!$F$3:$F$288)</f>
        <v>A</v>
      </c>
      <c r="S26" s="27" t="str">
        <f>LOOKUP(B26,'Startovní listina'!$B$3:$B$288,'Startovní listina'!$I$3:$I$288)</f>
        <v>N</v>
      </c>
      <c r="T26" s="27" t="str">
        <f>LOOKUP(B26,'Startovní listina'!$B$3:$B$288,'Startovní listina'!$J$3:$J$288)</f>
        <v>N</v>
      </c>
      <c r="U26" s="27" t="str">
        <f>LOOKUP(B26,'Startovní listina'!$B$3:$B$288,'Startovní listina'!$O$3:$O$288)</f>
        <v>N</v>
      </c>
      <c r="V26" s="27" t="str">
        <f>LOOKUP(B26,'Startovní listina'!$B$3:$B$288,'Startovní listina'!$P$3:$P$288)</f>
        <v>N</v>
      </c>
      <c r="W26" t="s">
        <v>27</v>
      </c>
      <c r="X26">
        <f>MAX(G$4:G25)+1</f>
        <v>18</v>
      </c>
      <c r="Y26">
        <f>MAX(H$4:H25)+1</f>
        <v>5</v>
      </c>
      <c r="Z26">
        <f>MAX(I$4:I25)+1</f>
        <v>2</v>
      </c>
      <c r="AA26">
        <f>MAX(J$4:J25)+1</f>
        <v>1</v>
      </c>
      <c r="AB26">
        <f>MAX(K$4:K25)+1</f>
        <v>1</v>
      </c>
      <c r="AC26">
        <f>MAX(L$4:L25)+1</f>
        <v>1</v>
      </c>
      <c r="AD26">
        <f>MAX(M$4:M25)+1</f>
        <v>1</v>
      </c>
      <c r="AE26">
        <f>MAX(N$4:N25)+1</f>
        <v>1</v>
      </c>
      <c r="AF26">
        <f>MAX(O$4:O25)+1</f>
        <v>1</v>
      </c>
      <c r="AG26" t="e">
        <f>MAX(#REF!)+1</f>
        <v>#REF!</v>
      </c>
      <c r="AH26">
        <f>MAX(P$4:P25)+1</f>
        <v>1</v>
      </c>
      <c r="AI26" t="e">
        <f>MAX(#REF!)+1</f>
        <v>#REF!</v>
      </c>
      <c r="AK26" s="28">
        <f>LOOKUP(R26,TR!$A$4:$A$11,TR!$B$4:$B$11)</f>
        <v>0.020439814814814817</v>
      </c>
    </row>
    <row r="27" spans="1:37" ht="12.75">
      <c r="A27" s="25" t="s">
        <v>50</v>
      </c>
      <c r="B27" s="29">
        <v>292</v>
      </c>
      <c r="C27" s="24" t="str">
        <f>LOOKUP(B27,'Startovní listina'!$B$3:$B$288,'Startovní listina'!$C$3:$C$288)</f>
        <v>Vodička Josef</v>
      </c>
      <c r="D27" s="24" t="str">
        <f>LOOKUP(B27,'Startovní listina'!$B$3:$B$288,'Startovní listina'!$D$3:$D$288)</f>
        <v>TJ Zentiva</v>
      </c>
      <c r="E27" s="25">
        <f>LOOKUP(B27,'Startovní listina'!$B$3:$B$288,'Startovní listina'!$E$3:$E$288)</f>
        <v>1981</v>
      </c>
      <c r="F27" s="30">
        <v>0.024305555555555556</v>
      </c>
      <c r="G27" s="31">
        <f t="shared" si="0"/>
        <v>19</v>
      </c>
      <c r="H27" s="31" t="str">
        <f t="shared" si="1"/>
        <v> </v>
      </c>
      <c r="I27" s="31" t="str">
        <f t="shared" si="2"/>
        <v> </v>
      </c>
      <c r="J27" s="31" t="str">
        <f t="shared" si="3"/>
        <v> </v>
      </c>
      <c r="K27" s="31" t="str">
        <f t="shared" si="4"/>
        <v> </v>
      </c>
      <c r="L27" s="31" t="str">
        <f t="shared" si="5"/>
        <v> </v>
      </c>
      <c r="M27" s="31" t="str">
        <f t="shared" si="6"/>
        <v> </v>
      </c>
      <c r="N27" s="31" t="str">
        <f t="shared" si="7"/>
        <v> </v>
      </c>
      <c r="O27" s="31" t="str">
        <f t="shared" si="8"/>
        <v> </v>
      </c>
      <c r="P27" s="31" t="str">
        <f t="shared" si="9"/>
        <v> </v>
      </c>
      <c r="Q27" s="26" t="s">
        <v>27</v>
      </c>
      <c r="R27" s="27" t="str">
        <f>LOOKUP(B27,'Startovní listina'!$B$3:$B$288,'Startovní listina'!$F$3:$F$288)</f>
        <v>A</v>
      </c>
      <c r="S27" s="27" t="str">
        <f>LOOKUP(B27,'Startovní listina'!$B$3:$B$288,'Startovní listina'!$I$3:$I$288)</f>
        <v>N</v>
      </c>
      <c r="T27" s="27" t="str">
        <f>LOOKUP(B27,'Startovní listina'!$B$3:$B$288,'Startovní listina'!$J$3:$J$288)</f>
        <v>N</v>
      </c>
      <c r="U27" s="27" t="str">
        <f>LOOKUP(B27,'Startovní listina'!$B$3:$B$288,'Startovní listina'!$O$3:$O$288)</f>
        <v>N</v>
      </c>
      <c r="V27" s="27" t="str">
        <f>LOOKUP(B27,'Startovní listina'!$B$3:$B$288,'Startovní listina'!$P$3:$P$288)</f>
        <v>N</v>
      </c>
      <c r="W27" t="s">
        <v>27</v>
      </c>
      <c r="X27">
        <f>MAX(G$4:G26)+1</f>
        <v>19</v>
      </c>
      <c r="Y27">
        <f>MAX(H$4:H26)+1</f>
        <v>5</v>
      </c>
      <c r="Z27">
        <f>MAX(I$4:I26)+1</f>
        <v>2</v>
      </c>
      <c r="AA27">
        <f>MAX(J$4:J26)+1</f>
        <v>1</v>
      </c>
      <c r="AB27">
        <f>MAX(K$4:K26)+1</f>
        <v>1</v>
      </c>
      <c r="AC27">
        <f>MAX(L$4:L26)+1</f>
        <v>1</v>
      </c>
      <c r="AD27">
        <f>MAX(M$4:M26)+1</f>
        <v>1</v>
      </c>
      <c r="AE27">
        <f>MAX(N$4:N26)+1</f>
        <v>1</v>
      </c>
      <c r="AF27">
        <f>MAX(O$4:O26)+1</f>
        <v>1</v>
      </c>
      <c r="AG27" t="e">
        <f>MAX(#REF!)+1</f>
        <v>#REF!</v>
      </c>
      <c r="AH27">
        <f>MAX(P$4:P26)+1</f>
        <v>1</v>
      </c>
      <c r="AI27" t="e">
        <f>MAX(#REF!)+1</f>
        <v>#REF!</v>
      </c>
      <c r="AK27" s="28">
        <f>LOOKUP(R27,TR!$A$4:$A$11,TR!$B$4:$B$11)</f>
        <v>0.020439814814814817</v>
      </c>
    </row>
    <row r="28" spans="1:37" ht="12.75">
      <c r="A28" s="25" t="s">
        <v>51</v>
      </c>
      <c r="B28" s="29">
        <v>180</v>
      </c>
      <c r="C28" s="24" t="str">
        <f>LOOKUP(B28,'Startovní listina'!$B$3:$B$288,'Startovní listina'!$C$3:$C$288)</f>
        <v>Ožana Václav</v>
      </c>
      <c r="D28" s="24" t="str">
        <f>LOOKUP(B28,'Startovní listina'!$B$3:$B$288,'Startovní listina'!$D$3:$D$288)</f>
        <v>TJ Nové Město na Moravě</v>
      </c>
      <c r="E28" s="25">
        <f>LOOKUP(B28,'Startovní listina'!$B$3:$B$288,'Startovní listina'!$E$3:$E$288)</f>
        <v>1964</v>
      </c>
      <c r="F28" s="30">
        <v>0.024363425925925927</v>
      </c>
      <c r="G28" s="31" t="str">
        <f t="shared" si="0"/>
        <v> </v>
      </c>
      <c r="H28" s="31">
        <f t="shared" si="1"/>
        <v>5</v>
      </c>
      <c r="I28" s="31" t="str">
        <f t="shared" si="2"/>
        <v> </v>
      </c>
      <c r="J28" s="31" t="str">
        <f t="shared" si="3"/>
        <v> </v>
      </c>
      <c r="K28" s="31" t="str">
        <f t="shared" si="4"/>
        <v> </v>
      </c>
      <c r="L28" s="31" t="str">
        <f t="shared" si="5"/>
        <v> </v>
      </c>
      <c r="M28" s="31" t="str">
        <f t="shared" si="6"/>
        <v> </v>
      </c>
      <c r="N28" s="31" t="str">
        <f t="shared" si="7"/>
        <v> </v>
      </c>
      <c r="O28" s="31" t="str">
        <f t="shared" si="8"/>
        <v> </v>
      </c>
      <c r="P28" s="31" t="str">
        <f t="shared" si="9"/>
        <v> </v>
      </c>
      <c r="Q28" s="26" t="s">
        <v>27</v>
      </c>
      <c r="R28" s="27" t="str">
        <f>LOOKUP(B28,'Startovní listina'!$B$3:$B$288,'Startovní listina'!$F$3:$F$288)</f>
        <v>B</v>
      </c>
      <c r="S28" s="27" t="str">
        <f>LOOKUP(B28,'Startovní listina'!$B$3:$B$288,'Startovní listina'!$I$3:$I$288)</f>
        <v>N</v>
      </c>
      <c r="T28" s="27" t="str">
        <f>LOOKUP(B28,'Startovní listina'!$B$3:$B$288,'Startovní listina'!$J$3:$J$288)</f>
        <v>N</v>
      </c>
      <c r="U28" s="27" t="str">
        <f>LOOKUP(B28,'Startovní listina'!$B$3:$B$288,'Startovní listina'!$O$3:$O$288)</f>
        <v>N</v>
      </c>
      <c r="V28" s="27" t="str">
        <f>LOOKUP(B28,'Startovní listina'!$B$3:$B$288,'Startovní listina'!$P$3:$P$288)</f>
        <v>N</v>
      </c>
      <c r="W28" t="s">
        <v>27</v>
      </c>
      <c r="X28">
        <f>MAX(G$4:G27)+1</f>
        <v>20</v>
      </c>
      <c r="Y28">
        <f>MAX(H$4:H27)+1</f>
        <v>5</v>
      </c>
      <c r="Z28">
        <f>MAX(I$4:I27)+1</f>
        <v>2</v>
      </c>
      <c r="AA28">
        <f>MAX(J$4:J27)+1</f>
        <v>1</v>
      </c>
      <c r="AB28">
        <f>MAX(K$4:K27)+1</f>
        <v>1</v>
      </c>
      <c r="AC28">
        <f>MAX(L$4:L27)+1</f>
        <v>1</v>
      </c>
      <c r="AD28">
        <f>MAX(M$4:M27)+1</f>
        <v>1</v>
      </c>
      <c r="AE28">
        <f>MAX(N$4:N27)+1</f>
        <v>1</v>
      </c>
      <c r="AF28">
        <f>MAX(O$4:O27)+1</f>
        <v>1</v>
      </c>
      <c r="AG28" t="e">
        <f>MAX(#REF!)+1</f>
        <v>#REF!</v>
      </c>
      <c r="AH28">
        <f>MAX(P$4:P27)+1</f>
        <v>1</v>
      </c>
      <c r="AI28" t="e">
        <f>MAX(#REF!)+1</f>
        <v>#REF!</v>
      </c>
      <c r="AK28" s="28">
        <f>LOOKUP(R28,TR!$A$4:$A$11,TR!$B$4:$B$11)</f>
        <v>0.021863425925925925</v>
      </c>
    </row>
    <row r="29" spans="1:37" s="160" customFormat="1" ht="12.75">
      <c r="A29" s="154" t="s">
        <v>52</v>
      </c>
      <c r="B29" s="162">
        <v>400</v>
      </c>
      <c r="C29" s="153" t="str">
        <f>LOOKUP(B29,'Startovní listina'!$B$3:$B$288,'Startovní listina'!$C$3:$C$288)</f>
        <v>Frintová Vendula</v>
      </c>
      <c r="D29" s="153" t="str">
        <f>LOOKUP(B29,'Startovní listina'!$B$3:$B$288,'Startovní listina'!$D$3:$D$288)</f>
        <v>Hvězda SKP Pardubice</v>
      </c>
      <c r="E29" s="154">
        <f>LOOKUP(B29,'Startovní listina'!$B$3:$B$288,'Startovní listina'!$E$3:$E$288)</f>
        <v>1983</v>
      </c>
      <c r="F29" s="163">
        <v>0.024548611111111115</v>
      </c>
      <c r="G29" s="164" t="str">
        <f t="shared" si="0"/>
        <v> </v>
      </c>
      <c r="H29" s="164" t="str">
        <f t="shared" si="1"/>
        <v> </v>
      </c>
      <c r="I29" s="164" t="str">
        <f t="shared" si="2"/>
        <v> </v>
      </c>
      <c r="J29" s="164" t="str">
        <f t="shared" si="3"/>
        <v> </v>
      </c>
      <c r="K29" s="164" t="str">
        <f t="shared" si="4"/>
        <v> </v>
      </c>
      <c r="L29" s="164">
        <f t="shared" si="5"/>
        <v>1</v>
      </c>
      <c r="M29" s="164" t="str">
        <f t="shared" si="6"/>
        <v> </v>
      </c>
      <c r="N29" s="164" t="str">
        <f t="shared" si="7"/>
        <v> </v>
      </c>
      <c r="O29" s="164" t="str">
        <f t="shared" si="8"/>
        <v> </v>
      </c>
      <c r="P29" s="164" t="str">
        <f t="shared" si="9"/>
        <v> </v>
      </c>
      <c r="Q29" s="158" t="s">
        <v>27</v>
      </c>
      <c r="R29" s="159" t="str">
        <f>LOOKUP(B29,'Startovní listina'!$B$3:$B$288,'Startovní listina'!$F$3:$F$288)</f>
        <v>F</v>
      </c>
      <c r="S29" s="159" t="str">
        <f>LOOKUP(B29,'Startovní listina'!$B$3:$B$288,'Startovní listina'!$I$3:$I$288)</f>
        <v>N</v>
      </c>
      <c r="T29" s="159" t="str">
        <f>LOOKUP(B29,'Startovní listina'!$B$3:$B$288,'Startovní listina'!$J$3:$J$288)</f>
        <v>N</v>
      </c>
      <c r="U29" s="159" t="str">
        <f>LOOKUP(B29,'Startovní listina'!$B$3:$B$288,'Startovní listina'!$O$3:$O$288)</f>
        <v>N</v>
      </c>
      <c r="V29" s="159" t="str">
        <f>LOOKUP(B29,'Startovní listina'!$B$3:$B$288,'Startovní listina'!$P$3:$P$288)</f>
        <v>N</v>
      </c>
      <c r="W29" s="160" t="s">
        <v>27</v>
      </c>
      <c r="X29" s="160">
        <f>MAX(G$4:G28)+1</f>
        <v>20</v>
      </c>
      <c r="Y29" s="160">
        <f>MAX(H$4:H28)+1</f>
        <v>6</v>
      </c>
      <c r="Z29" s="160">
        <f>MAX(I$4:I28)+1</f>
        <v>2</v>
      </c>
      <c r="AA29" s="160">
        <f>MAX(J$4:J28)+1</f>
        <v>1</v>
      </c>
      <c r="AB29" s="160">
        <f>MAX(K$4:K28)+1</f>
        <v>1</v>
      </c>
      <c r="AC29" s="160">
        <f>MAX(L$4:L28)+1</f>
        <v>1</v>
      </c>
      <c r="AD29" s="160">
        <f>MAX(M$4:M28)+1</f>
        <v>1</v>
      </c>
      <c r="AE29" s="160">
        <f>MAX(N$4:N28)+1</f>
        <v>1</v>
      </c>
      <c r="AF29" s="160">
        <f>MAX(O$4:O28)+1</f>
        <v>1</v>
      </c>
      <c r="AG29" s="160" t="e">
        <f>MAX(#REF!)+1</f>
        <v>#REF!</v>
      </c>
      <c r="AH29" s="160">
        <f>MAX(P$4:P28)+1</f>
        <v>1</v>
      </c>
      <c r="AI29" s="160" t="e">
        <f>MAX(#REF!)+1</f>
        <v>#REF!</v>
      </c>
      <c r="AK29" s="161">
        <f>LOOKUP(R29,TR!$A$4:$A$11,TR!$B$4:$B$11)</f>
        <v>0.024189814814814817</v>
      </c>
    </row>
    <row r="30" spans="1:37" ht="12.75">
      <c r="A30" s="25" t="s">
        <v>53</v>
      </c>
      <c r="B30" s="29">
        <v>159</v>
      </c>
      <c r="C30" s="24" t="str">
        <f>LOOKUP(B30,'Startovní listina'!$B$3:$B$288,'Startovní listina'!$C$3:$C$288)</f>
        <v>Tichý František</v>
      </c>
      <c r="D30" s="24" t="str">
        <f>LOOKUP(B30,'Startovní listina'!$B$3:$B$288,'Startovní listina'!$D$3:$D$288)</f>
        <v>TURBO Chotěboř</v>
      </c>
      <c r="E30" s="25">
        <f>LOOKUP(B30,'Startovní listina'!$B$3:$B$288,'Startovní listina'!$E$3:$E$288)</f>
        <v>1966</v>
      </c>
      <c r="F30" s="30">
        <v>0.024583333333333332</v>
      </c>
      <c r="G30" s="31" t="str">
        <f t="shared" si="0"/>
        <v> </v>
      </c>
      <c r="H30" s="31">
        <f t="shared" si="1"/>
        <v>6</v>
      </c>
      <c r="I30" s="31" t="str">
        <f t="shared" si="2"/>
        <v> </v>
      </c>
      <c r="J30" s="31" t="str">
        <f t="shared" si="3"/>
        <v> </v>
      </c>
      <c r="K30" s="31" t="str">
        <f t="shared" si="4"/>
        <v> </v>
      </c>
      <c r="L30" s="31" t="str">
        <f t="shared" si="5"/>
        <v> </v>
      </c>
      <c r="M30" s="31" t="str">
        <f t="shared" si="6"/>
        <v> </v>
      </c>
      <c r="N30" s="31" t="str">
        <f t="shared" si="7"/>
        <v> </v>
      </c>
      <c r="O30" s="31" t="str">
        <f t="shared" si="8"/>
        <v> </v>
      </c>
      <c r="P30" s="31" t="str">
        <f t="shared" si="9"/>
        <v> </v>
      </c>
      <c r="Q30" s="26" t="s">
        <v>27</v>
      </c>
      <c r="R30" s="27" t="str">
        <f>LOOKUP(B30,'Startovní listina'!$B$3:$B$288,'Startovní listina'!$F$3:$F$288)</f>
        <v>B</v>
      </c>
      <c r="S30" s="27" t="str">
        <f>LOOKUP(B30,'Startovní listina'!$B$3:$B$288,'Startovní listina'!$I$3:$I$288)</f>
        <v>N</v>
      </c>
      <c r="T30" s="27" t="str">
        <f>LOOKUP(B30,'Startovní listina'!$B$3:$B$288,'Startovní listina'!$J$3:$J$288)</f>
        <v>N</v>
      </c>
      <c r="U30" s="27" t="str">
        <f>LOOKUP(B30,'Startovní listina'!$B$3:$B$288,'Startovní listina'!$O$3:$O$288)</f>
        <v>N</v>
      </c>
      <c r="V30" s="27" t="str">
        <f>LOOKUP(B30,'Startovní listina'!$B$3:$B$288,'Startovní listina'!$P$3:$P$288)</f>
        <v>N</v>
      </c>
      <c r="W30" t="s">
        <v>27</v>
      </c>
      <c r="X30">
        <f>MAX(G$4:G29)+1</f>
        <v>20</v>
      </c>
      <c r="Y30">
        <f>MAX(H$4:H29)+1</f>
        <v>6</v>
      </c>
      <c r="Z30">
        <f>MAX(I$4:I29)+1</f>
        <v>2</v>
      </c>
      <c r="AA30">
        <f>MAX(J$4:J29)+1</f>
        <v>1</v>
      </c>
      <c r="AB30">
        <f>MAX(K$4:K29)+1</f>
        <v>1</v>
      </c>
      <c r="AC30">
        <f>MAX(L$4:L29)+1</f>
        <v>2</v>
      </c>
      <c r="AD30">
        <f>MAX(M$4:M29)+1</f>
        <v>1</v>
      </c>
      <c r="AE30">
        <f>MAX(N$4:N29)+1</f>
        <v>1</v>
      </c>
      <c r="AF30">
        <f>MAX(O$4:O29)+1</f>
        <v>1</v>
      </c>
      <c r="AG30" t="e">
        <f>MAX(#REF!)+1</f>
        <v>#REF!</v>
      </c>
      <c r="AH30">
        <f>MAX(P$4:P29)+1</f>
        <v>1</v>
      </c>
      <c r="AI30" t="e">
        <f>MAX(#REF!)+1</f>
        <v>#REF!</v>
      </c>
      <c r="AK30" s="28">
        <f>LOOKUP(R30,TR!$A$4:$A$11,TR!$B$4:$B$11)</f>
        <v>0.021863425925925925</v>
      </c>
    </row>
    <row r="31" spans="1:37" ht="12.75">
      <c r="A31" s="25" t="s">
        <v>54</v>
      </c>
      <c r="B31" s="29">
        <v>244</v>
      </c>
      <c r="C31" s="24" t="str">
        <f>LOOKUP(B31,'Startovní listina'!$B$3:$B$288,'Startovní listina'!$C$3:$C$288)</f>
        <v>Šváb František</v>
      </c>
      <c r="D31" s="24" t="str">
        <f>LOOKUP(B31,'Startovní listina'!$B$3:$B$288,'Startovní listina'!$D$3:$D$288)</f>
        <v>TJ Jiskra Litomyšl</v>
      </c>
      <c r="E31" s="25">
        <f>LOOKUP(B31,'Startovní listina'!$B$3:$B$288,'Startovní listina'!$E$3:$E$288)</f>
        <v>1957</v>
      </c>
      <c r="F31" s="30">
        <v>0.02461805555555556</v>
      </c>
      <c r="G31" s="31" t="str">
        <f t="shared" si="0"/>
        <v> </v>
      </c>
      <c r="H31" s="31" t="str">
        <f t="shared" si="1"/>
        <v> </v>
      </c>
      <c r="I31" s="31">
        <f t="shared" si="2"/>
        <v>2</v>
      </c>
      <c r="J31" s="31" t="str">
        <f t="shared" si="3"/>
        <v> </v>
      </c>
      <c r="K31" s="31" t="str">
        <f t="shared" si="4"/>
        <v> </v>
      </c>
      <c r="L31" s="31" t="str">
        <f t="shared" si="5"/>
        <v> </v>
      </c>
      <c r="M31" s="31" t="str">
        <f t="shared" si="6"/>
        <v> </v>
      </c>
      <c r="N31" s="31" t="str">
        <f t="shared" si="7"/>
        <v> </v>
      </c>
      <c r="O31" s="31" t="str">
        <f t="shared" si="8"/>
        <v> </v>
      </c>
      <c r="P31" s="31" t="str">
        <f t="shared" si="9"/>
        <v> </v>
      </c>
      <c r="Q31" s="26" t="s">
        <v>27</v>
      </c>
      <c r="R31" s="27" t="str">
        <f>LOOKUP(B31,'Startovní listina'!$B$3:$B$288,'Startovní listina'!$F$3:$F$288)</f>
        <v>C</v>
      </c>
      <c r="S31" s="27" t="str">
        <f>LOOKUP(B31,'Startovní listina'!$B$3:$B$288,'Startovní listina'!$I$3:$I$288)</f>
        <v>N</v>
      </c>
      <c r="T31" s="27" t="str">
        <f>LOOKUP(B31,'Startovní listina'!$B$3:$B$288,'Startovní listina'!$J$3:$J$288)</f>
        <v>N</v>
      </c>
      <c r="U31" s="27" t="str">
        <f>LOOKUP(B31,'Startovní listina'!$B$3:$B$288,'Startovní listina'!$O$3:$O$288)</f>
        <v>N</v>
      </c>
      <c r="V31" s="27" t="str">
        <f>LOOKUP(B31,'Startovní listina'!$B$3:$B$288,'Startovní listina'!$P$3:$P$288)</f>
        <v>N</v>
      </c>
      <c r="W31" t="s">
        <v>27</v>
      </c>
      <c r="X31">
        <f>MAX(G$4:G30)+1</f>
        <v>20</v>
      </c>
      <c r="Y31">
        <f>MAX(H$4:H30)+1</f>
        <v>7</v>
      </c>
      <c r="Z31">
        <f>MAX(I$4:I30)+1</f>
        <v>2</v>
      </c>
      <c r="AA31">
        <f>MAX(J$4:J30)+1</f>
        <v>1</v>
      </c>
      <c r="AB31">
        <f>MAX(K$4:K30)+1</f>
        <v>1</v>
      </c>
      <c r="AC31">
        <f>MAX(L$4:L30)+1</f>
        <v>2</v>
      </c>
      <c r="AD31">
        <f>MAX(M$4:M30)+1</f>
        <v>1</v>
      </c>
      <c r="AE31">
        <f>MAX(N$4:N30)+1</f>
        <v>1</v>
      </c>
      <c r="AF31">
        <f>MAX(O$4:O30)+1</f>
        <v>1</v>
      </c>
      <c r="AG31" t="e">
        <f>MAX(#REF!)+1</f>
        <v>#REF!</v>
      </c>
      <c r="AH31">
        <f>MAX(P$4:P30)+1</f>
        <v>1</v>
      </c>
      <c r="AI31" t="e">
        <f>MAX(#REF!)+1</f>
        <v>#REF!</v>
      </c>
      <c r="AK31" s="28">
        <f>LOOKUP(R31,TR!$A$4:$A$11,TR!$B$4:$B$11)</f>
        <v>0.02342592592592593</v>
      </c>
    </row>
    <row r="32" spans="1:37" ht="12.75">
      <c r="A32" s="25" t="s">
        <v>55</v>
      </c>
      <c r="B32" s="29">
        <v>295</v>
      </c>
      <c r="C32" s="24" t="str">
        <f>LOOKUP(B32,'Startovní listina'!$B$3:$B$288,'Startovní listina'!$C$3:$C$288)</f>
        <v>Kabelka Jiří</v>
      </c>
      <c r="D32" s="24" t="str">
        <f>LOOKUP(B32,'Startovní listina'!$B$3:$B$288,'Startovní listina'!$D$3:$D$288)</f>
        <v>SK Vinohrady</v>
      </c>
      <c r="E32" s="25">
        <f>LOOKUP(B32,'Startovní listina'!$B$3:$B$288,'Startovní listina'!$E$3:$E$288)</f>
        <v>1977</v>
      </c>
      <c r="F32" s="30">
        <v>0.024907407407407406</v>
      </c>
      <c r="G32" s="31">
        <f t="shared" si="0"/>
        <v>20</v>
      </c>
      <c r="H32" s="31" t="str">
        <f t="shared" si="1"/>
        <v> </v>
      </c>
      <c r="I32" s="31" t="str">
        <f t="shared" si="2"/>
        <v> </v>
      </c>
      <c r="J32" s="31" t="str">
        <f t="shared" si="3"/>
        <v> </v>
      </c>
      <c r="K32" s="31" t="str">
        <f t="shared" si="4"/>
        <v> </v>
      </c>
      <c r="L32" s="31" t="str">
        <f t="shared" si="5"/>
        <v> </v>
      </c>
      <c r="M32" s="31" t="str">
        <f t="shared" si="6"/>
        <v> </v>
      </c>
      <c r="N32" s="31" t="str">
        <f t="shared" si="7"/>
        <v> </v>
      </c>
      <c r="O32" s="31" t="str">
        <f t="shared" si="8"/>
        <v> </v>
      </c>
      <c r="P32" s="31" t="str">
        <f t="shared" si="9"/>
        <v> </v>
      </c>
      <c r="Q32" s="26" t="s">
        <v>27</v>
      </c>
      <c r="R32" s="27" t="str">
        <f>LOOKUP(B32,'Startovní listina'!$B$3:$B$288,'Startovní listina'!$F$3:$F$288)</f>
        <v>A</v>
      </c>
      <c r="S32" s="27" t="str">
        <f>LOOKUP(B32,'Startovní listina'!$B$3:$B$288,'Startovní listina'!$I$3:$I$288)</f>
        <v>N</v>
      </c>
      <c r="T32" s="27" t="str">
        <f>LOOKUP(B32,'Startovní listina'!$B$3:$B$288,'Startovní listina'!$J$3:$J$288)</f>
        <v>N</v>
      </c>
      <c r="U32" s="27" t="str">
        <f>LOOKUP(B32,'Startovní listina'!$B$3:$B$288,'Startovní listina'!$O$3:$O$288)</f>
        <v>N</v>
      </c>
      <c r="V32" s="27" t="str">
        <f>LOOKUP(B32,'Startovní listina'!$B$3:$B$288,'Startovní listina'!$P$3:$P$288)</f>
        <v>N</v>
      </c>
      <c r="W32" t="s">
        <v>27</v>
      </c>
      <c r="X32">
        <f>MAX(G$4:G31)+1</f>
        <v>20</v>
      </c>
      <c r="Y32">
        <f>MAX(H$4:H31)+1</f>
        <v>7</v>
      </c>
      <c r="Z32">
        <f>MAX(I$4:I31)+1</f>
        <v>3</v>
      </c>
      <c r="AA32">
        <f>MAX(J$4:J31)+1</f>
        <v>1</v>
      </c>
      <c r="AB32">
        <f>MAX(K$4:K31)+1</f>
        <v>1</v>
      </c>
      <c r="AC32">
        <f>MAX(L$4:L31)+1</f>
        <v>2</v>
      </c>
      <c r="AD32">
        <f>MAX(M$4:M31)+1</f>
        <v>1</v>
      </c>
      <c r="AE32">
        <f>MAX(N$4:N31)+1</f>
        <v>1</v>
      </c>
      <c r="AF32">
        <f>MAX(O$4:O31)+1</f>
        <v>1</v>
      </c>
      <c r="AG32" t="e">
        <f>MAX(#REF!)+1</f>
        <v>#REF!</v>
      </c>
      <c r="AH32">
        <f>MAX(P$4:P31)+1</f>
        <v>1</v>
      </c>
      <c r="AI32" t="e">
        <f>MAX(#REF!)+1</f>
        <v>#REF!</v>
      </c>
      <c r="AK32" s="28">
        <f>LOOKUP(R32,TR!$A$4:$A$11,TR!$B$4:$B$11)</f>
        <v>0.020439814814814817</v>
      </c>
    </row>
    <row r="33" spans="1:37" s="160" customFormat="1" ht="12.75">
      <c r="A33" s="154" t="s">
        <v>56</v>
      </c>
      <c r="B33" s="162">
        <v>73</v>
      </c>
      <c r="C33" s="153" t="str">
        <f>LOOKUP(B33,'Startovní listina'!$B$3:$B$288,'Startovní listina'!$C$3:$C$288)</f>
        <v>Němec Jan</v>
      </c>
      <c r="D33" s="153" t="str">
        <f>LOOKUP(B33,'Startovní listina'!$B$3:$B$288,'Startovní listina'!$D$3:$D$288)</f>
        <v>Kolín</v>
      </c>
      <c r="E33" s="154">
        <f>LOOKUP(B33,'Startovní listina'!$B$3:$B$288,'Startovní listina'!$E$3:$E$288)</f>
        <v>1973</v>
      </c>
      <c r="F33" s="163">
        <v>0.024918981481481483</v>
      </c>
      <c r="G33" s="164">
        <f t="shared" si="0"/>
        <v>21</v>
      </c>
      <c r="H33" s="164" t="str">
        <f t="shared" si="1"/>
        <v> </v>
      </c>
      <c r="I33" s="164" t="str">
        <f t="shared" si="2"/>
        <v> </v>
      </c>
      <c r="J33" s="164" t="str">
        <f t="shared" si="3"/>
        <v> </v>
      </c>
      <c r="K33" s="164" t="str">
        <f t="shared" si="4"/>
        <v> </v>
      </c>
      <c r="L33" s="164" t="str">
        <f t="shared" si="5"/>
        <v> </v>
      </c>
      <c r="M33" s="164" t="str">
        <f t="shared" si="6"/>
        <v> </v>
      </c>
      <c r="N33" s="164" t="str">
        <f t="shared" si="7"/>
        <v> </v>
      </c>
      <c r="O33" s="164">
        <f t="shared" si="8"/>
        <v>1</v>
      </c>
      <c r="P33" s="164" t="str">
        <f t="shared" si="9"/>
        <v> </v>
      </c>
      <c r="Q33" s="158" t="s">
        <v>27</v>
      </c>
      <c r="R33" s="159" t="str">
        <f>LOOKUP(B33,'Startovní listina'!$B$3:$B$288,'Startovní listina'!$F$3:$F$288)</f>
        <v>A</v>
      </c>
      <c r="S33" s="159" t="str">
        <f>LOOKUP(B33,'Startovní listina'!$B$3:$B$288,'Startovní listina'!$I$3:$I$288)</f>
        <v>A</v>
      </c>
      <c r="T33" s="159" t="str">
        <f>LOOKUP(B33,'Startovní listina'!$B$3:$B$288,'Startovní listina'!$J$3:$J$288)</f>
        <v>N</v>
      </c>
      <c r="U33" s="159" t="str">
        <f>LOOKUP(B33,'Startovní listina'!$B$3:$B$288,'Startovní listina'!$O$3:$O$288)</f>
        <v>N</v>
      </c>
      <c r="V33" s="159" t="str">
        <f>LOOKUP(B33,'Startovní listina'!$B$3:$B$288,'Startovní listina'!$P$3:$P$288)</f>
        <v>N</v>
      </c>
      <c r="W33" s="160" t="s">
        <v>27</v>
      </c>
      <c r="X33" s="160">
        <f>MAX(G$4:G32)+1</f>
        <v>21</v>
      </c>
      <c r="Y33" s="160">
        <f>MAX(H$4:H32)+1</f>
        <v>7</v>
      </c>
      <c r="Z33" s="160">
        <f>MAX(I$4:I32)+1</f>
        <v>3</v>
      </c>
      <c r="AA33" s="160">
        <f>MAX(J$4:J32)+1</f>
        <v>1</v>
      </c>
      <c r="AB33" s="160">
        <f>MAX(K$4:K32)+1</f>
        <v>1</v>
      </c>
      <c r="AC33" s="160">
        <f>MAX(L$4:L32)+1</f>
        <v>2</v>
      </c>
      <c r="AD33" s="160">
        <f>MAX(M$4:M32)+1</f>
        <v>1</v>
      </c>
      <c r="AE33" s="160">
        <f>MAX(N$4:N32)+1</f>
        <v>1</v>
      </c>
      <c r="AF33" s="160">
        <f>MAX(O$4:O32)+1</f>
        <v>1</v>
      </c>
      <c r="AG33" s="160" t="e">
        <f>MAX(#REF!)+1</f>
        <v>#REF!</v>
      </c>
      <c r="AH33" s="160">
        <f>MAX(P$4:P32)+1</f>
        <v>1</v>
      </c>
      <c r="AI33" s="160" t="e">
        <f>MAX(#REF!)+1</f>
        <v>#REF!</v>
      </c>
      <c r="AK33" s="161">
        <f>LOOKUP(R33,TR!$A$4:$A$11,TR!$B$4:$B$11)</f>
        <v>0.020439814814814817</v>
      </c>
    </row>
    <row r="34" spans="1:37" ht="12.75">
      <c r="A34" s="25" t="s">
        <v>57</v>
      </c>
      <c r="B34" s="29">
        <v>88</v>
      </c>
      <c r="C34" s="24" t="str">
        <f>LOOKUP(B34,'Startovní listina'!$B$3:$B$288,'Startovní listina'!$C$3:$C$288)</f>
        <v>Tůma Jiří</v>
      </c>
      <c r="D34" s="24" t="str">
        <f>LOOKUP(B34,'Startovní listina'!$B$3:$B$288,'Startovní listina'!$D$3:$D$288)</f>
        <v>Sokol Kolín</v>
      </c>
      <c r="E34" s="25">
        <f>LOOKUP(B34,'Startovní listina'!$B$3:$B$288,'Startovní listina'!$E$3:$E$288)</f>
        <v>1988</v>
      </c>
      <c r="F34" s="30">
        <v>0.025057870370370373</v>
      </c>
      <c r="G34" s="31">
        <f t="shared" si="0"/>
        <v>22</v>
      </c>
      <c r="H34" s="31" t="str">
        <f t="shared" si="1"/>
        <v> </v>
      </c>
      <c r="I34" s="31" t="str">
        <f t="shared" si="2"/>
        <v> </v>
      </c>
      <c r="J34" s="31" t="str">
        <f t="shared" si="3"/>
        <v> </v>
      </c>
      <c r="K34" s="31" t="str">
        <f t="shared" si="4"/>
        <v> </v>
      </c>
      <c r="L34" s="31" t="str">
        <f t="shared" si="5"/>
        <v> </v>
      </c>
      <c r="M34" s="31" t="str">
        <f t="shared" si="6"/>
        <v> </v>
      </c>
      <c r="N34" s="31" t="str">
        <f t="shared" si="7"/>
        <v> </v>
      </c>
      <c r="O34" s="31">
        <f t="shared" si="8"/>
        <v>2</v>
      </c>
      <c r="P34" s="31" t="str">
        <f t="shared" si="9"/>
        <v> </v>
      </c>
      <c r="Q34" s="26" t="s">
        <v>27</v>
      </c>
      <c r="R34" s="27" t="str">
        <f>LOOKUP(B34,'Startovní listina'!$B$3:$B$288,'Startovní listina'!$F$3:$F$288)</f>
        <v>A</v>
      </c>
      <c r="S34" s="27" t="str">
        <f>LOOKUP(B34,'Startovní listina'!$B$3:$B$288,'Startovní listina'!$I$3:$I$288)</f>
        <v>A</v>
      </c>
      <c r="T34" s="27" t="str">
        <f>LOOKUP(B34,'Startovní listina'!$B$3:$B$288,'Startovní listina'!$J$3:$J$288)</f>
        <v>N</v>
      </c>
      <c r="U34" s="27" t="str">
        <f>LOOKUP(B34,'Startovní listina'!$B$3:$B$288,'Startovní listina'!$O$3:$O$288)</f>
        <v>N</v>
      </c>
      <c r="V34" s="27" t="str">
        <f>LOOKUP(B34,'Startovní listina'!$B$3:$B$288,'Startovní listina'!$P$3:$P$288)</f>
        <v>N</v>
      </c>
      <c r="W34" t="s">
        <v>27</v>
      </c>
      <c r="X34">
        <f>MAX(G$4:G33)+1</f>
        <v>22</v>
      </c>
      <c r="Y34">
        <f>MAX(H$4:H33)+1</f>
        <v>7</v>
      </c>
      <c r="Z34">
        <f>MAX(I$4:I33)+1</f>
        <v>3</v>
      </c>
      <c r="AA34">
        <f>MAX(J$4:J33)+1</f>
        <v>1</v>
      </c>
      <c r="AB34">
        <f>MAX(K$4:K33)+1</f>
        <v>1</v>
      </c>
      <c r="AC34">
        <f>MAX(L$4:L33)+1</f>
        <v>2</v>
      </c>
      <c r="AD34">
        <f>MAX(M$4:M33)+1</f>
        <v>1</v>
      </c>
      <c r="AE34">
        <f>MAX(N$4:N33)+1</f>
        <v>1</v>
      </c>
      <c r="AF34">
        <f>MAX(O$4:O33)+1</f>
        <v>2</v>
      </c>
      <c r="AG34" t="e">
        <f>MAX(#REF!)+1</f>
        <v>#REF!</v>
      </c>
      <c r="AH34">
        <f>MAX(P$4:P33)+1</f>
        <v>1</v>
      </c>
      <c r="AI34" t="e">
        <f>MAX(#REF!)+1</f>
        <v>#REF!</v>
      </c>
      <c r="AK34" s="28">
        <f>LOOKUP(R34,TR!$A$4:$A$11,TR!$B$4:$B$11)</f>
        <v>0.020439814814814817</v>
      </c>
    </row>
    <row r="35" spans="1:37" ht="12.75">
      <c r="A35" s="25" t="s">
        <v>58</v>
      </c>
      <c r="B35" s="29">
        <v>16</v>
      </c>
      <c r="C35" s="24" t="str">
        <f>LOOKUP(B35,'Startovní listina'!$B$3:$B$288,'Startovní listina'!$C$3:$C$288)</f>
        <v>Bláha Tomáš</v>
      </c>
      <c r="D35" s="24" t="str">
        <f>LOOKUP(B35,'Startovní listina'!$B$3:$B$288,'Startovní listina'!$D$3:$D$288)</f>
        <v>AC 1890 Praha</v>
      </c>
      <c r="E35" s="25">
        <f>LOOKUP(B35,'Startovní listina'!$B$3:$B$288,'Startovní listina'!$E$3:$E$288)</f>
        <v>1981</v>
      </c>
      <c r="F35" s="30">
        <v>0.02511574074074074</v>
      </c>
      <c r="G35" s="31">
        <f t="shared" si="0"/>
        <v>23</v>
      </c>
      <c r="H35" s="31" t="str">
        <f t="shared" si="1"/>
        <v> </v>
      </c>
      <c r="I35" s="31" t="str">
        <f t="shared" si="2"/>
        <v> </v>
      </c>
      <c r="J35" s="31" t="str">
        <f t="shared" si="3"/>
        <v> </v>
      </c>
      <c r="K35" s="31" t="str">
        <f t="shared" si="4"/>
        <v> </v>
      </c>
      <c r="L35" s="31" t="str">
        <f t="shared" si="5"/>
        <v> </v>
      </c>
      <c r="M35" s="31" t="str">
        <f t="shared" si="6"/>
        <v> </v>
      </c>
      <c r="N35" s="31" t="str">
        <f t="shared" si="7"/>
        <v> </v>
      </c>
      <c r="O35" s="31" t="str">
        <f t="shared" si="8"/>
        <v> </v>
      </c>
      <c r="P35" s="31" t="str">
        <f t="shared" si="9"/>
        <v> </v>
      </c>
      <c r="Q35" s="26" t="s">
        <v>27</v>
      </c>
      <c r="R35" s="27" t="str">
        <f>LOOKUP(B35,'Startovní listina'!$B$3:$B$288,'Startovní listina'!$F$3:$F$288)</f>
        <v>A</v>
      </c>
      <c r="S35" s="27" t="str">
        <f>LOOKUP(B35,'Startovní listina'!$B$3:$B$288,'Startovní listina'!$I$3:$I$288)</f>
        <v>N</v>
      </c>
      <c r="T35" s="27" t="str">
        <f>LOOKUP(B35,'Startovní listina'!$B$3:$B$288,'Startovní listina'!$J$3:$J$288)</f>
        <v>N</v>
      </c>
      <c r="U35" s="27" t="str">
        <f>LOOKUP(B35,'Startovní listina'!$B$3:$B$288,'Startovní listina'!$O$3:$O$288)</f>
        <v>N</v>
      </c>
      <c r="V35" s="27" t="str">
        <f>LOOKUP(B35,'Startovní listina'!$B$3:$B$288,'Startovní listina'!$P$3:$P$288)</f>
        <v>N</v>
      </c>
      <c r="W35" t="s">
        <v>27</v>
      </c>
      <c r="X35">
        <f>MAX(G$4:G34)+1</f>
        <v>23</v>
      </c>
      <c r="Y35">
        <f>MAX(H$4:H34)+1</f>
        <v>7</v>
      </c>
      <c r="Z35">
        <f>MAX(I$4:I34)+1</f>
        <v>3</v>
      </c>
      <c r="AA35">
        <f>MAX(J$4:J34)+1</f>
        <v>1</v>
      </c>
      <c r="AB35">
        <f>MAX(K$4:K34)+1</f>
        <v>1</v>
      </c>
      <c r="AC35">
        <f>MAX(L$4:L34)+1</f>
        <v>2</v>
      </c>
      <c r="AD35">
        <f>MAX(M$4:M34)+1</f>
        <v>1</v>
      </c>
      <c r="AE35">
        <f>MAX(N$4:N34)+1</f>
        <v>1</v>
      </c>
      <c r="AF35">
        <f>MAX(O$4:O34)+1</f>
        <v>3</v>
      </c>
      <c r="AG35" t="e">
        <f>MAX(#REF!)+1</f>
        <v>#REF!</v>
      </c>
      <c r="AH35">
        <f>MAX(P$4:P34)+1</f>
        <v>1</v>
      </c>
      <c r="AI35" t="e">
        <f>MAX(#REF!)+1</f>
        <v>#REF!</v>
      </c>
      <c r="AK35" s="28">
        <f>LOOKUP(R35,TR!$A$4:$A$11,TR!$B$4:$B$11)</f>
        <v>0.020439814814814817</v>
      </c>
    </row>
    <row r="36" spans="1:37" ht="12.75">
      <c r="A36" s="25" t="s">
        <v>59</v>
      </c>
      <c r="B36" s="29">
        <v>354</v>
      </c>
      <c r="C36" s="24" t="str">
        <f>LOOKUP(B36,'Startovní listina'!$B$3:$B$288,'Startovní listina'!$C$3:$C$288)</f>
        <v>Vodičková Radka</v>
      </c>
      <c r="D36" s="24" t="str">
        <f>LOOKUP(B36,'Startovní listina'!$B$3:$B$288,'Startovní listina'!$D$3:$D$288)</f>
        <v>RPG Brno</v>
      </c>
      <c r="E36" s="25">
        <f>LOOKUP(B36,'Startovní listina'!$B$3:$B$288,'Startovní listina'!$E$3:$E$288)</f>
        <v>1984</v>
      </c>
      <c r="F36" s="30">
        <v>0.02512731481481481</v>
      </c>
      <c r="G36" s="31" t="str">
        <f t="shared" si="0"/>
        <v> </v>
      </c>
      <c r="H36" s="31" t="str">
        <f t="shared" si="1"/>
        <v> </v>
      </c>
      <c r="I36" s="31" t="str">
        <f t="shared" si="2"/>
        <v> </v>
      </c>
      <c r="J36" s="31" t="str">
        <f t="shared" si="3"/>
        <v> </v>
      </c>
      <c r="K36" s="31" t="str">
        <f t="shared" si="4"/>
        <v> </v>
      </c>
      <c r="L36" s="31">
        <f t="shared" si="5"/>
        <v>2</v>
      </c>
      <c r="M36" s="31" t="str">
        <f t="shared" si="6"/>
        <v> </v>
      </c>
      <c r="N36" s="31" t="str">
        <f t="shared" si="7"/>
        <v> </v>
      </c>
      <c r="O36" s="31" t="str">
        <f t="shared" si="8"/>
        <v> </v>
      </c>
      <c r="P36" s="31" t="str">
        <f t="shared" si="9"/>
        <v> </v>
      </c>
      <c r="Q36" s="26" t="s">
        <v>27</v>
      </c>
      <c r="R36" s="27" t="str">
        <f>LOOKUP(B36,'Startovní listina'!$B$3:$B$288,'Startovní listina'!$F$3:$F$288)</f>
        <v>F</v>
      </c>
      <c r="S36" s="27" t="str">
        <f>LOOKUP(B36,'Startovní listina'!$B$3:$B$288,'Startovní listina'!$I$3:$I$288)</f>
        <v>N</v>
      </c>
      <c r="T36" s="27" t="str">
        <f>LOOKUP(B36,'Startovní listina'!$B$3:$B$288,'Startovní listina'!$J$3:$J$288)</f>
        <v>N</v>
      </c>
      <c r="U36" s="27" t="str">
        <f>LOOKUP(B36,'Startovní listina'!$B$3:$B$288,'Startovní listina'!$O$3:$O$288)</f>
        <v>N</v>
      </c>
      <c r="V36" s="27" t="str">
        <f>LOOKUP(B36,'Startovní listina'!$B$3:$B$288,'Startovní listina'!$P$3:$P$288)</f>
        <v>N</v>
      </c>
      <c r="W36" t="s">
        <v>27</v>
      </c>
      <c r="X36">
        <f>MAX(G$4:G35)+1</f>
        <v>24</v>
      </c>
      <c r="Y36">
        <f>MAX(H$4:H35)+1</f>
        <v>7</v>
      </c>
      <c r="Z36">
        <f>MAX(I$4:I35)+1</f>
        <v>3</v>
      </c>
      <c r="AA36">
        <f>MAX(J$4:J35)+1</f>
        <v>1</v>
      </c>
      <c r="AB36">
        <f>MAX(K$4:K35)+1</f>
        <v>1</v>
      </c>
      <c r="AC36">
        <f>MAX(L$4:L35)+1</f>
        <v>2</v>
      </c>
      <c r="AD36">
        <f>MAX(M$4:M35)+1</f>
        <v>1</v>
      </c>
      <c r="AE36">
        <f>MAX(N$4:N35)+1</f>
        <v>1</v>
      </c>
      <c r="AF36">
        <f>MAX(O$4:O35)+1</f>
        <v>3</v>
      </c>
      <c r="AG36" t="e">
        <f>MAX(#REF!)+1</f>
        <v>#REF!</v>
      </c>
      <c r="AH36">
        <f>MAX(P$4:P35)+1</f>
        <v>1</v>
      </c>
      <c r="AI36" t="e">
        <f>MAX(#REF!)+1</f>
        <v>#REF!</v>
      </c>
      <c r="AK36" s="28">
        <f>LOOKUP(R36,TR!$A$4:$A$11,TR!$B$4:$B$11)</f>
        <v>0.024189814814814817</v>
      </c>
    </row>
    <row r="37" spans="1:37" ht="12.75">
      <c r="A37" s="25" t="s">
        <v>60</v>
      </c>
      <c r="B37" s="29">
        <v>59</v>
      </c>
      <c r="C37" s="24" t="str">
        <f>LOOKUP(B37,'Startovní listina'!$B$3:$B$288,'Startovní listina'!$C$3:$C$288)</f>
        <v>Kubalík Jan</v>
      </c>
      <c r="D37" s="24" t="str">
        <f>LOOKUP(B37,'Startovní listina'!$B$3:$B$288,'Startovní listina'!$D$3:$D$288)</f>
        <v>Enervit Team</v>
      </c>
      <c r="E37" s="25">
        <f>LOOKUP(B37,'Startovní listina'!$B$3:$B$288,'Startovní listina'!$E$3:$E$288)</f>
        <v>1978</v>
      </c>
      <c r="F37" s="30">
        <v>0.02515046296296296</v>
      </c>
      <c r="G37" s="31">
        <f t="shared" si="0"/>
        <v>24</v>
      </c>
      <c r="H37" s="31" t="str">
        <f t="shared" si="1"/>
        <v> </v>
      </c>
      <c r="I37" s="31" t="str">
        <f t="shared" si="2"/>
        <v> </v>
      </c>
      <c r="J37" s="31" t="str">
        <f t="shared" si="3"/>
        <v> </v>
      </c>
      <c r="K37" s="31" t="str">
        <f t="shared" si="4"/>
        <v> </v>
      </c>
      <c r="L37" s="31" t="str">
        <f t="shared" si="5"/>
        <v> </v>
      </c>
      <c r="M37" s="31" t="str">
        <f t="shared" si="6"/>
        <v> </v>
      </c>
      <c r="N37" s="31" t="str">
        <f t="shared" si="7"/>
        <v> </v>
      </c>
      <c r="O37" s="31" t="str">
        <f t="shared" si="8"/>
        <v> </v>
      </c>
      <c r="P37" s="31" t="str">
        <f t="shared" si="9"/>
        <v> </v>
      </c>
      <c r="Q37" s="26" t="s">
        <v>27</v>
      </c>
      <c r="R37" s="27" t="str">
        <f>LOOKUP(B37,'Startovní listina'!$B$3:$B$288,'Startovní listina'!$F$3:$F$288)</f>
        <v>A</v>
      </c>
      <c r="S37" s="27" t="str">
        <f>LOOKUP(B37,'Startovní listina'!$B$3:$B$288,'Startovní listina'!$I$3:$I$288)</f>
        <v>N</v>
      </c>
      <c r="T37" s="27" t="str">
        <f>LOOKUP(B37,'Startovní listina'!$B$3:$B$288,'Startovní listina'!$J$3:$J$288)</f>
        <v>N</v>
      </c>
      <c r="U37" s="27" t="str">
        <f>LOOKUP(B37,'Startovní listina'!$B$3:$B$288,'Startovní listina'!$O$3:$O$288)</f>
        <v>N</v>
      </c>
      <c r="V37" s="27" t="str">
        <f>LOOKUP(B37,'Startovní listina'!$B$3:$B$288,'Startovní listina'!$P$3:$P$288)</f>
        <v>N</v>
      </c>
      <c r="W37" t="s">
        <v>27</v>
      </c>
      <c r="X37">
        <f>MAX(G$4:G36)+1</f>
        <v>24</v>
      </c>
      <c r="Y37">
        <f>MAX(H$4:H36)+1</f>
        <v>7</v>
      </c>
      <c r="Z37">
        <f>MAX(I$4:I36)+1</f>
        <v>3</v>
      </c>
      <c r="AA37">
        <f>MAX(J$4:J36)+1</f>
        <v>1</v>
      </c>
      <c r="AB37">
        <f>MAX(K$4:K36)+1</f>
        <v>1</v>
      </c>
      <c r="AC37">
        <f>MAX(L$4:L36)+1</f>
        <v>3</v>
      </c>
      <c r="AD37">
        <f>MAX(M$4:M36)+1</f>
        <v>1</v>
      </c>
      <c r="AE37">
        <f>MAX(N$4:N36)+1</f>
        <v>1</v>
      </c>
      <c r="AF37">
        <f>MAX(O$4:O36)+1</f>
        <v>3</v>
      </c>
      <c r="AG37" t="e">
        <f>MAX(#REF!)+1</f>
        <v>#REF!</v>
      </c>
      <c r="AH37">
        <f>MAX(P$4:P36)+1</f>
        <v>1</v>
      </c>
      <c r="AI37" t="e">
        <f>MAX(#REF!)+1</f>
        <v>#REF!</v>
      </c>
      <c r="AK37" s="28">
        <f>LOOKUP(R37,TR!$A$4:$A$11,TR!$B$4:$B$11)</f>
        <v>0.020439814814814817</v>
      </c>
    </row>
    <row r="38" spans="1:37" ht="12.75">
      <c r="A38" s="25" t="s">
        <v>61</v>
      </c>
      <c r="B38" s="29">
        <v>178</v>
      </c>
      <c r="C38" s="24" t="str">
        <f>LOOKUP(B38,'Startovní listina'!$B$3:$B$288,'Startovní listina'!$C$3:$C$288)</f>
        <v>Neuvirt Karel</v>
      </c>
      <c r="D38" s="24" t="str">
        <f>LOOKUP(B38,'Startovní listina'!$B$3:$B$288,'Startovní listina'!$D$3:$D$288)</f>
        <v>SK Chotěboř</v>
      </c>
      <c r="E38" s="25">
        <f>LOOKUP(B38,'Startovní listina'!$B$3:$B$288,'Startovní listina'!$E$3:$E$288)</f>
        <v>1962</v>
      </c>
      <c r="F38" s="30">
        <v>0.02550925925925926</v>
      </c>
      <c r="G38" s="31" t="str">
        <f t="shared" si="0"/>
        <v> </v>
      </c>
      <c r="H38" s="31">
        <f t="shared" si="1"/>
        <v>7</v>
      </c>
      <c r="I38" s="31" t="str">
        <f t="shared" si="2"/>
        <v> </v>
      </c>
      <c r="J38" s="31" t="str">
        <f t="shared" si="3"/>
        <v> </v>
      </c>
      <c r="K38" s="31" t="str">
        <f t="shared" si="4"/>
        <v> </v>
      </c>
      <c r="L38" s="31" t="str">
        <f t="shared" si="5"/>
        <v> </v>
      </c>
      <c r="M38" s="31" t="str">
        <f t="shared" si="6"/>
        <v> </v>
      </c>
      <c r="N38" s="31" t="str">
        <f t="shared" si="7"/>
        <v> </v>
      </c>
      <c r="O38" s="31" t="str">
        <f t="shared" si="8"/>
        <v> </v>
      </c>
      <c r="P38" s="31" t="str">
        <f t="shared" si="9"/>
        <v> </v>
      </c>
      <c r="Q38" s="26" t="s">
        <v>27</v>
      </c>
      <c r="R38" s="27" t="str">
        <f>LOOKUP(B38,'Startovní listina'!$B$3:$B$288,'Startovní listina'!$F$3:$F$288)</f>
        <v>B</v>
      </c>
      <c r="S38" s="27" t="str">
        <f>LOOKUP(B38,'Startovní listina'!$B$3:$B$288,'Startovní listina'!$I$3:$I$288)</f>
        <v>N</v>
      </c>
      <c r="T38" s="27" t="str">
        <f>LOOKUP(B38,'Startovní listina'!$B$3:$B$288,'Startovní listina'!$J$3:$J$288)</f>
        <v>N</v>
      </c>
      <c r="U38" s="27" t="str">
        <f>LOOKUP(B38,'Startovní listina'!$B$3:$B$288,'Startovní listina'!$O$3:$O$288)</f>
        <v>N</v>
      </c>
      <c r="V38" s="27" t="str">
        <f>LOOKUP(B38,'Startovní listina'!$B$3:$B$288,'Startovní listina'!$P$3:$P$288)</f>
        <v>N</v>
      </c>
      <c r="W38" t="s">
        <v>27</v>
      </c>
      <c r="X38">
        <f>MAX(G$4:G37)+1</f>
        <v>25</v>
      </c>
      <c r="Y38">
        <f>MAX(H$4:H37)+1</f>
        <v>7</v>
      </c>
      <c r="Z38">
        <f>MAX(I$4:I37)+1</f>
        <v>3</v>
      </c>
      <c r="AA38">
        <f>MAX(J$4:J37)+1</f>
        <v>1</v>
      </c>
      <c r="AB38">
        <f>MAX(K$4:K37)+1</f>
        <v>1</v>
      </c>
      <c r="AC38">
        <f>MAX(L$4:L37)+1</f>
        <v>3</v>
      </c>
      <c r="AD38">
        <f>MAX(M$4:M37)+1</f>
        <v>1</v>
      </c>
      <c r="AE38">
        <f>MAX(N$4:N37)+1</f>
        <v>1</v>
      </c>
      <c r="AF38">
        <f>MAX(O$4:O37)+1</f>
        <v>3</v>
      </c>
      <c r="AG38" t="e">
        <f>MAX(#REF!)+1</f>
        <v>#REF!</v>
      </c>
      <c r="AH38">
        <f>MAX(P$4:P37)+1</f>
        <v>1</v>
      </c>
      <c r="AI38" t="e">
        <f>MAX(#REF!)+1</f>
        <v>#REF!</v>
      </c>
      <c r="AK38" s="28">
        <f>LOOKUP(R38,TR!$A$4:$A$11,TR!$B$4:$B$11)</f>
        <v>0.021863425925925925</v>
      </c>
    </row>
    <row r="39" spans="1:37" ht="12.75">
      <c r="A39" s="25" t="s">
        <v>62</v>
      </c>
      <c r="B39" s="29">
        <v>105</v>
      </c>
      <c r="C39" s="24" t="str">
        <f>LOOKUP(B39,'Startovní listina'!$B$3:$B$288,'Startovní listina'!$C$3:$C$288)</f>
        <v>Zouhar Filip</v>
      </c>
      <c r="D39" s="24" t="str">
        <f>LOOKUP(B39,'Startovní listina'!$B$3:$B$288,'Startovní listina'!$D$3:$D$288)</f>
        <v>Glassman TT Teplice</v>
      </c>
      <c r="E39" s="25">
        <f>LOOKUP(B39,'Startovní listina'!$B$3:$B$288,'Startovní listina'!$E$3:$E$288)</f>
        <v>1970</v>
      </c>
      <c r="F39" s="30">
        <v>0.025532407407407406</v>
      </c>
      <c r="G39" s="31">
        <f t="shared" si="0"/>
        <v>25</v>
      </c>
      <c r="H39" s="31" t="str">
        <f t="shared" si="1"/>
        <v> </v>
      </c>
      <c r="I39" s="31" t="str">
        <f t="shared" si="2"/>
        <v> </v>
      </c>
      <c r="J39" s="31" t="str">
        <f t="shared" si="3"/>
        <v> </v>
      </c>
      <c r="K39" s="31" t="str">
        <f t="shared" si="4"/>
        <v> </v>
      </c>
      <c r="L39" s="31" t="str">
        <f t="shared" si="5"/>
        <v> </v>
      </c>
      <c r="M39" s="31" t="str">
        <f t="shared" si="6"/>
        <v> </v>
      </c>
      <c r="N39" s="31" t="str">
        <f t="shared" si="7"/>
        <v> </v>
      </c>
      <c r="O39" s="31" t="str">
        <f t="shared" si="8"/>
        <v> </v>
      </c>
      <c r="P39" s="31" t="str">
        <f t="shared" si="9"/>
        <v> </v>
      </c>
      <c r="Q39" s="26" t="s">
        <v>27</v>
      </c>
      <c r="R39" s="27" t="str">
        <f>LOOKUP(B39,'Startovní listina'!$B$3:$B$288,'Startovní listina'!$F$3:$F$288)</f>
        <v>A</v>
      </c>
      <c r="S39" s="27" t="str">
        <f>LOOKUP(B39,'Startovní listina'!$B$3:$B$288,'Startovní listina'!$I$3:$I$288)</f>
        <v>N</v>
      </c>
      <c r="T39" s="27" t="str">
        <f>LOOKUP(B39,'Startovní listina'!$B$3:$B$288,'Startovní listina'!$J$3:$J$288)</f>
        <v>N</v>
      </c>
      <c r="U39" s="27" t="str">
        <f>LOOKUP(B39,'Startovní listina'!$B$3:$B$288,'Startovní listina'!$O$3:$O$288)</f>
        <v>N</v>
      </c>
      <c r="V39" s="27" t="str">
        <f>LOOKUP(B39,'Startovní listina'!$B$3:$B$288,'Startovní listina'!$P$3:$P$288)</f>
        <v>N</v>
      </c>
      <c r="W39" t="s">
        <v>27</v>
      </c>
      <c r="X39">
        <f>MAX(G$4:G38)+1</f>
        <v>25</v>
      </c>
      <c r="Y39">
        <f>MAX(H$4:H38)+1</f>
        <v>8</v>
      </c>
      <c r="Z39">
        <f>MAX(I$4:I38)+1</f>
        <v>3</v>
      </c>
      <c r="AA39">
        <f>MAX(J$4:J38)+1</f>
        <v>1</v>
      </c>
      <c r="AB39">
        <f>MAX(K$4:K38)+1</f>
        <v>1</v>
      </c>
      <c r="AC39">
        <f>MAX(L$4:L38)+1</f>
        <v>3</v>
      </c>
      <c r="AD39">
        <f>MAX(M$4:M38)+1</f>
        <v>1</v>
      </c>
      <c r="AE39">
        <f>MAX(N$4:N38)+1</f>
        <v>1</v>
      </c>
      <c r="AF39">
        <f>MAX(O$4:O38)+1</f>
        <v>3</v>
      </c>
      <c r="AG39" t="e">
        <f>MAX(#REF!)+1</f>
        <v>#REF!</v>
      </c>
      <c r="AH39">
        <f>MAX(P$4:P38)+1</f>
        <v>1</v>
      </c>
      <c r="AI39" t="e">
        <f>MAX(#REF!)+1</f>
        <v>#REF!</v>
      </c>
      <c r="AK39" s="28">
        <f>LOOKUP(R39,TR!$A$4:$A$11,TR!$B$4:$B$11)</f>
        <v>0.020439814814814817</v>
      </c>
    </row>
    <row r="40" spans="1:37" ht="12.75">
      <c r="A40" s="25" t="s">
        <v>63</v>
      </c>
      <c r="B40" s="29">
        <v>152</v>
      </c>
      <c r="C40" s="24" t="str">
        <f>LOOKUP(B40,'Startovní listina'!$B$3:$B$288,'Startovní listina'!$C$3:$C$288)</f>
        <v>Schovánek Petr</v>
      </c>
      <c r="D40" s="24" t="str">
        <f>LOOKUP(B40,'Startovní listina'!$B$3:$B$288,'Startovní listina'!$D$3:$D$288)</f>
        <v>Praha 4</v>
      </c>
      <c r="E40" s="25">
        <f>LOOKUP(B40,'Startovní listina'!$B$3:$B$288,'Startovní listina'!$E$3:$E$288)</f>
        <v>1965</v>
      </c>
      <c r="F40" s="30">
        <v>0.025543981481481483</v>
      </c>
      <c r="G40" s="31" t="str">
        <f t="shared" si="0"/>
        <v> </v>
      </c>
      <c r="H40" s="31">
        <f t="shared" si="1"/>
        <v>8</v>
      </c>
      <c r="I40" s="31" t="str">
        <f t="shared" si="2"/>
        <v> </v>
      </c>
      <c r="J40" s="31" t="str">
        <f t="shared" si="3"/>
        <v> </v>
      </c>
      <c r="K40" s="31" t="str">
        <f t="shared" si="4"/>
        <v> </v>
      </c>
      <c r="L40" s="31" t="str">
        <f t="shared" si="5"/>
        <v> </v>
      </c>
      <c r="M40" s="31" t="str">
        <f t="shared" si="6"/>
        <v> </v>
      </c>
      <c r="N40" s="31" t="str">
        <f t="shared" si="7"/>
        <v> </v>
      </c>
      <c r="O40" s="31" t="str">
        <f t="shared" si="8"/>
        <v> </v>
      </c>
      <c r="P40" s="31" t="str">
        <f t="shared" si="9"/>
        <v> </v>
      </c>
      <c r="Q40" s="26" t="s">
        <v>27</v>
      </c>
      <c r="R40" s="27" t="str">
        <f>LOOKUP(B40,'Startovní listina'!$B$3:$B$288,'Startovní listina'!$F$3:$F$288)</f>
        <v>B</v>
      </c>
      <c r="S40" s="27" t="str">
        <f>LOOKUP(B40,'Startovní listina'!$B$3:$B$288,'Startovní listina'!$I$3:$I$288)</f>
        <v>N</v>
      </c>
      <c r="T40" s="27" t="str">
        <f>LOOKUP(B40,'Startovní listina'!$B$3:$B$288,'Startovní listina'!$J$3:$J$288)</f>
        <v>N</v>
      </c>
      <c r="U40" s="27" t="str">
        <f>LOOKUP(B40,'Startovní listina'!$B$3:$B$288,'Startovní listina'!$O$3:$O$288)</f>
        <v>N</v>
      </c>
      <c r="V40" s="27" t="str">
        <f>LOOKUP(B40,'Startovní listina'!$B$3:$B$288,'Startovní listina'!$P$3:$P$288)</f>
        <v>N</v>
      </c>
      <c r="W40" t="s">
        <v>27</v>
      </c>
      <c r="X40">
        <f>MAX(G$4:G39)+1</f>
        <v>26</v>
      </c>
      <c r="Y40">
        <f>MAX(H$4:H39)+1</f>
        <v>8</v>
      </c>
      <c r="Z40">
        <f>MAX(I$4:I39)+1</f>
        <v>3</v>
      </c>
      <c r="AA40">
        <f>MAX(J$4:J39)+1</f>
        <v>1</v>
      </c>
      <c r="AB40">
        <f>MAX(K$4:K39)+1</f>
        <v>1</v>
      </c>
      <c r="AC40">
        <f>MAX(L$4:L39)+1</f>
        <v>3</v>
      </c>
      <c r="AD40">
        <f>MAX(M$4:M39)+1</f>
        <v>1</v>
      </c>
      <c r="AE40">
        <f>MAX(N$4:N39)+1</f>
        <v>1</v>
      </c>
      <c r="AF40">
        <f>MAX(O$4:O39)+1</f>
        <v>3</v>
      </c>
      <c r="AG40" t="e">
        <f>MAX(#REF!)+1</f>
        <v>#REF!</v>
      </c>
      <c r="AH40">
        <f>MAX(P$4:P39)+1</f>
        <v>1</v>
      </c>
      <c r="AI40" t="e">
        <f>MAX(#REF!)+1</f>
        <v>#REF!</v>
      </c>
      <c r="AK40" s="28">
        <f>LOOKUP(R40,TR!$A$4:$A$11,TR!$B$4:$B$11)</f>
        <v>0.021863425925925925</v>
      </c>
    </row>
    <row r="41" spans="1:37" ht="12.75">
      <c r="A41" s="25" t="s">
        <v>64</v>
      </c>
      <c r="B41" s="29">
        <v>99</v>
      </c>
      <c r="C41" s="24" t="str">
        <f>LOOKUP(B41,'Startovní listina'!$B$3:$B$288,'Startovní listina'!$C$3:$C$288)</f>
        <v>Strejček Jan</v>
      </c>
      <c r="D41" s="24" t="str">
        <f>LOOKUP(B41,'Startovní listina'!$B$3:$B$288,'Startovní listina'!$D$3:$D$288)</f>
        <v>AC Pardubice</v>
      </c>
      <c r="E41" s="25">
        <f>LOOKUP(B41,'Startovní listina'!$B$3:$B$288,'Startovní listina'!$E$3:$E$288)</f>
        <v>1986</v>
      </c>
      <c r="F41" s="30">
        <v>0.025567129629629634</v>
      </c>
      <c r="G41" s="31">
        <f t="shared" si="0"/>
        <v>26</v>
      </c>
      <c r="H41" s="31" t="str">
        <f t="shared" si="1"/>
        <v> </v>
      </c>
      <c r="I41" s="31" t="str">
        <f t="shared" si="2"/>
        <v> </v>
      </c>
      <c r="J41" s="31" t="str">
        <f t="shared" si="3"/>
        <v> </v>
      </c>
      <c r="K41" s="31" t="str">
        <f t="shared" si="4"/>
        <v> </v>
      </c>
      <c r="L41" s="31" t="str">
        <f t="shared" si="5"/>
        <v> </v>
      </c>
      <c r="M41" s="31" t="str">
        <f t="shared" si="6"/>
        <v> </v>
      </c>
      <c r="N41" s="31" t="str">
        <f t="shared" si="7"/>
        <v> </v>
      </c>
      <c r="O41" s="31" t="str">
        <f t="shared" si="8"/>
        <v> </v>
      </c>
      <c r="P41" s="31" t="str">
        <f t="shared" si="9"/>
        <v> </v>
      </c>
      <c r="Q41" s="26" t="s">
        <v>27</v>
      </c>
      <c r="R41" s="27" t="str">
        <f>LOOKUP(B41,'Startovní listina'!$B$3:$B$288,'Startovní listina'!$F$3:$F$288)</f>
        <v>A</v>
      </c>
      <c r="S41" s="27" t="str">
        <f>LOOKUP(B41,'Startovní listina'!$B$3:$B$288,'Startovní listina'!$I$3:$I$288)</f>
        <v>N</v>
      </c>
      <c r="T41" s="27" t="str">
        <f>LOOKUP(B41,'Startovní listina'!$B$3:$B$288,'Startovní listina'!$J$3:$J$288)</f>
        <v>N</v>
      </c>
      <c r="U41" s="27" t="str">
        <f>LOOKUP(B41,'Startovní listina'!$B$3:$B$288,'Startovní listina'!$O$3:$O$288)</f>
        <v>N</v>
      </c>
      <c r="V41" s="27" t="str">
        <f>LOOKUP(B41,'Startovní listina'!$B$3:$B$288,'Startovní listina'!$P$3:$P$288)</f>
        <v>N</v>
      </c>
      <c r="W41" t="s">
        <v>27</v>
      </c>
      <c r="X41">
        <f>MAX(G$4:G40)+1</f>
        <v>26</v>
      </c>
      <c r="Y41">
        <f>MAX(H$4:H40)+1</f>
        <v>9</v>
      </c>
      <c r="Z41">
        <f>MAX(I$4:I40)+1</f>
        <v>3</v>
      </c>
      <c r="AA41">
        <f>MAX(J$4:J40)+1</f>
        <v>1</v>
      </c>
      <c r="AB41">
        <f>MAX(K$4:K40)+1</f>
        <v>1</v>
      </c>
      <c r="AC41">
        <f>MAX(L$4:L40)+1</f>
        <v>3</v>
      </c>
      <c r="AD41">
        <f>MAX(M$4:M40)+1</f>
        <v>1</v>
      </c>
      <c r="AE41">
        <f>MAX(N$4:N40)+1</f>
        <v>1</v>
      </c>
      <c r="AF41">
        <f>MAX(O$4:O40)+1</f>
        <v>3</v>
      </c>
      <c r="AG41" t="e">
        <f>MAX(#REF!)+1</f>
        <v>#REF!</v>
      </c>
      <c r="AH41">
        <f>MAX(P$4:P40)+1</f>
        <v>1</v>
      </c>
      <c r="AI41" t="e">
        <f>MAX(#REF!)+1</f>
        <v>#REF!</v>
      </c>
      <c r="AK41" s="28">
        <f>LOOKUP(R41,TR!$A$4:$A$11,TR!$B$4:$B$11)</f>
        <v>0.020439814814814817</v>
      </c>
    </row>
    <row r="42" spans="1:37" ht="12.75">
      <c r="A42" s="25" t="s">
        <v>65</v>
      </c>
      <c r="B42" s="29">
        <v>129</v>
      </c>
      <c r="C42" s="24" t="str">
        <f>LOOKUP(B42,'Startovní listina'!$B$3:$B$288,'Startovní listina'!$C$3:$C$288)</f>
        <v>Hudec Jiří</v>
      </c>
      <c r="D42" s="24" t="str">
        <f>LOOKUP(B42,'Startovní listina'!$B$3:$B$288,'Startovní listina'!$D$3:$D$288)</f>
        <v>TJ Svitavy</v>
      </c>
      <c r="E42" s="25">
        <f>LOOKUP(B42,'Startovní listina'!$B$3:$B$288,'Startovní listina'!$E$3:$E$288)</f>
        <v>1968</v>
      </c>
      <c r="F42" s="32">
        <v>0.025706018518518517</v>
      </c>
      <c r="G42" s="31" t="str">
        <f t="shared" si="0"/>
        <v> </v>
      </c>
      <c r="H42" s="31">
        <f t="shared" si="1"/>
        <v>9</v>
      </c>
      <c r="I42" s="31" t="str">
        <f t="shared" si="2"/>
        <v> </v>
      </c>
      <c r="J42" s="31" t="str">
        <f t="shared" si="3"/>
        <v> </v>
      </c>
      <c r="K42" s="31" t="str">
        <f t="shared" si="4"/>
        <v> </v>
      </c>
      <c r="L42" s="31" t="str">
        <f t="shared" si="5"/>
        <v> </v>
      </c>
      <c r="M42" s="31" t="str">
        <f t="shared" si="6"/>
        <v> </v>
      </c>
      <c r="N42" s="31" t="str">
        <f t="shared" si="7"/>
        <v> </v>
      </c>
      <c r="O42" s="31" t="str">
        <f t="shared" si="8"/>
        <v> </v>
      </c>
      <c r="P42" s="31" t="str">
        <f t="shared" si="9"/>
        <v> </v>
      </c>
      <c r="Q42" s="26" t="s">
        <v>27</v>
      </c>
      <c r="R42" s="27" t="str">
        <f>LOOKUP(B42,'Startovní listina'!$B$3:$B$288,'Startovní listina'!$F$3:$F$288)</f>
        <v>B</v>
      </c>
      <c r="S42" s="27" t="str">
        <f>LOOKUP(B42,'Startovní listina'!$B$3:$B$288,'Startovní listina'!$I$3:$I$288)</f>
        <v>N</v>
      </c>
      <c r="T42" s="27" t="str">
        <f>LOOKUP(B42,'Startovní listina'!$B$3:$B$288,'Startovní listina'!$J$3:$J$288)</f>
        <v>N</v>
      </c>
      <c r="U42" s="27" t="str">
        <f>LOOKUP(B42,'Startovní listina'!$B$3:$B$288,'Startovní listina'!$O$3:$O$288)</f>
        <v>N</v>
      </c>
      <c r="V42" s="27" t="str">
        <f>LOOKUP(B42,'Startovní listina'!$B$3:$B$288,'Startovní listina'!$P$3:$P$288)</f>
        <v>N</v>
      </c>
      <c r="W42" t="s">
        <v>27</v>
      </c>
      <c r="X42">
        <f>MAX(G$4:G41)+1</f>
        <v>27</v>
      </c>
      <c r="Y42">
        <f>MAX(H$4:H41)+1</f>
        <v>9</v>
      </c>
      <c r="Z42">
        <f>MAX(I$4:I41)+1</f>
        <v>3</v>
      </c>
      <c r="AA42">
        <f>MAX(J$4:J41)+1</f>
        <v>1</v>
      </c>
      <c r="AB42">
        <f>MAX(K$4:K41)+1</f>
        <v>1</v>
      </c>
      <c r="AC42">
        <f>MAX(L$4:L41)+1</f>
        <v>3</v>
      </c>
      <c r="AD42">
        <f>MAX(M$4:M41)+1</f>
        <v>1</v>
      </c>
      <c r="AE42">
        <f>MAX(N$4:N41)+1</f>
        <v>1</v>
      </c>
      <c r="AF42">
        <f>MAX(O$4:O41)+1</f>
        <v>3</v>
      </c>
      <c r="AG42" t="e">
        <f>MAX(#REF!)+1</f>
        <v>#REF!</v>
      </c>
      <c r="AH42">
        <f>MAX(P$4:P41)+1</f>
        <v>1</v>
      </c>
      <c r="AI42" t="e">
        <f>MAX(#REF!)+1</f>
        <v>#REF!</v>
      </c>
      <c r="AK42" s="28">
        <f>LOOKUP(R42,TR!$A$4:$A$11,TR!$B$4:$B$11)</f>
        <v>0.021863425925925925</v>
      </c>
    </row>
    <row r="43" spans="1:37" ht="12.75">
      <c r="A43" s="25" t="s">
        <v>66</v>
      </c>
      <c r="B43" s="29">
        <v>284</v>
      </c>
      <c r="C43" s="24" t="str">
        <f>LOOKUP(B43,'Startovní listina'!$B$3:$B$288,'Startovní listina'!$C$3:$C$288)</f>
        <v>Bohdal Jaroslav</v>
      </c>
      <c r="D43" s="24" t="str">
        <f>LOOKUP(B43,'Startovní listina'!$B$3:$B$288,'Startovní listina'!$D$3:$D$288)</f>
        <v>MK Kladno</v>
      </c>
      <c r="E43" s="25">
        <f>LOOKUP(B43,'Startovní listina'!$B$3:$B$288,'Startovní listina'!$E$3:$E$288)</f>
        <v>1976</v>
      </c>
      <c r="F43" s="30">
        <v>0.025740740740740745</v>
      </c>
      <c r="G43" s="31">
        <f t="shared" si="0"/>
        <v>27</v>
      </c>
      <c r="H43" s="31" t="str">
        <f t="shared" si="1"/>
        <v> </v>
      </c>
      <c r="I43" s="31" t="str">
        <f t="shared" si="2"/>
        <v> </v>
      </c>
      <c r="J43" s="31" t="str">
        <f t="shared" si="3"/>
        <v> </v>
      </c>
      <c r="K43" s="31" t="str">
        <f t="shared" si="4"/>
        <v> </v>
      </c>
      <c r="L43" s="31" t="str">
        <f t="shared" si="5"/>
        <v> </v>
      </c>
      <c r="M43" s="31" t="str">
        <f t="shared" si="6"/>
        <v> </v>
      </c>
      <c r="N43" s="31" t="str">
        <f t="shared" si="7"/>
        <v> </v>
      </c>
      <c r="O43" s="31" t="str">
        <f t="shared" si="8"/>
        <v> </v>
      </c>
      <c r="P43" s="31" t="str">
        <f t="shared" si="9"/>
        <v> </v>
      </c>
      <c r="Q43" s="26" t="s">
        <v>27</v>
      </c>
      <c r="R43" s="27" t="str">
        <f>LOOKUP(B43,'Startovní listina'!$B$3:$B$288,'Startovní listina'!$F$3:$F$288)</f>
        <v>A</v>
      </c>
      <c r="S43" s="27" t="str">
        <f>LOOKUP(B43,'Startovní listina'!$B$3:$B$288,'Startovní listina'!$I$3:$I$288)</f>
        <v>N</v>
      </c>
      <c r="T43" s="27" t="str">
        <f>LOOKUP(B43,'Startovní listina'!$B$3:$B$288,'Startovní listina'!$J$3:$J$288)</f>
        <v>N</v>
      </c>
      <c r="U43" s="27" t="str">
        <f>LOOKUP(B43,'Startovní listina'!$B$3:$B$288,'Startovní listina'!$O$3:$O$288)</f>
        <v>N</v>
      </c>
      <c r="V43" s="27" t="str">
        <f>LOOKUP(B43,'Startovní listina'!$B$3:$B$288,'Startovní listina'!$P$3:$P$288)</f>
        <v>N</v>
      </c>
      <c r="W43" t="s">
        <v>27</v>
      </c>
      <c r="X43">
        <f>MAX(G$4:G42)+1</f>
        <v>27</v>
      </c>
      <c r="Y43">
        <f>MAX(H$4:H42)+1</f>
        <v>10</v>
      </c>
      <c r="Z43">
        <f>MAX(I$4:I42)+1</f>
        <v>3</v>
      </c>
      <c r="AA43">
        <f>MAX(J$4:J42)+1</f>
        <v>1</v>
      </c>
      <c r="AB43">
        <f>MAX(K$4:K42)+1</f>
        <v>1</v>
      </c>
      <c r="AC43">
        <f>MAX(L$4:L42)+1</f>
        <v>3</v>
      </c>
      <c r="AD43">
        <f>MAX(M$4:M42)+1</f>
        <v>1</v>
      </c>
      <c r="AE43">
        <f>MAX(N$4:N42)+1</f>
        <v>1</v>
      </c>
      <c r="AF43">
        <f>MAX(O$4:O42)+1</f>
        <v>3</v>
      </c>
      <c r="AG43" t="e">
        <f>MAX(#REF!)+1</f>
        <v>#REF!</v>
      </c>
      <c r="AH43">
        <f>MAX(P$4:P42)+1</f>
        <v>1</v>
      </c>
      <c r="AI43" t="e">
        <f>MAX(#REF!)+1</f>
        <v>#REF!</v>
      </c>
      <c r="AK43" s="28">
        <f>LOOKUP(R43,TR!$A$4:$A$11,TR!$B$4:$B$11)</f>
        <v>0.020439814814814817</v>
      </c>
    </row>
    <row r="44" spans="1:37" ht="12.75">
      <c r="A44" s="25" t="s">
        <v>67</v>
      </c>
      <c r="B44" s="29">
        <v>368</v>
      </c>
      <c r="C44" s="24" t="str">
        <f>LOOKUP(B44,'Startovní listina'!$B$3:$B$288,'Startovní listina'!$C$3:$C$288)</f>
        <v>Preibischová Monika</v>
      </c>
      <c r="D44" s="24" t="str">
        <f>LOOKUP(B44,'Startovní listina'!$B$3:$B$288,'Startovní listina'!$D$3:$D$288)</f>
        <v>AC Mar. Lázně</v>
      </c>
      <c r="E44" s="25">
        <f>LOOKUP(B44,'Startovní listina'!$B$3:$B$288,'Startovní listina'!$E$3:$E$288)</f>
        <v>1985</v>
      </c>
      <c r="F44" s="30">
        <v>0.025752314814814815</v>
      </c>
      <c r="G44" s="31" t="str">
        <f t="shared" si="0"/>
        <v> </v>
      </c>
      <c r="H44" s="31" t="str">
        <f t="shared" si="1"/>
        <v> </v>
      </c>
      <c r="I44" s="31" t="str">
        <f t="shared" si="2"/>
        <v> </v>
      </c>
      <c r="J44" s="31" t="str">
        <f t="shared" si="3"/>
        <v> </v>
      </c>
      <c r="K44" s="31" t="str">
        <f t="shared" si="4"/>
        <v> </v>
      </c>
      <c r="L44" s="31">
        <f t="shared" si="5"/>
        <v>3</v>
      </c>
      <c r="M44" s="31" t="str">
        <f t="shared" si="6"/>
        <v> </v>
      </c>
      <c r="N44" s="31" t="str">
        <f t="shared" si="7"/>
        <v> </v>
      </c>
      <c r="O44" s="31" t="str">
        <f t="shared" si="8"/>
        <v> </v>
      </c>
      <c r="P44" s="31" t="str">
        <f t="shared" si="9"/>
        <v> </v>
      </c>
      <c r="Q44" s="26" t="s">
        <v>27</v>
      </c>
      <c r="R44" s="27" t="str">
        <f>LOOKUP(B44,'Startovní listina'!$B$3:$B$288,'Startovní listina'!$F$3:$F$288)</f>
        <v>F</v>
      </c>
      <c r="S44" s="27" t="str">
        <f>LOOKUP(B44,'Startovní listina'!$B$3:$B$288,'Startovní listina'!$I$3:$I$288)</f>
        <v>N</v>
      </c>
      <c r="T44" s="27" t="str">
        <f>LOOKUP(B44,'Startovní listina'!$B$3:$B$288,'Startovní listina'!$J$3:$J$288)</f>
        <v>N</v>
      </c>
      <c r="U44" s="27" t="str">
        <f>LOOKUP(B44,'Startovní listina'!$B$3:$B$288,'Startovní listina'!$O$3:$O$288)</f>
        <v>N</v>
      </c>
      <c r="V44" s="27" t="str">
        <f>LOOKUP(B44,'Startovní listina'!$B$3:$B$288,'Startovní listina'!$P$3:$P$288)</f>
        <v>N</v>
      </c>
      <c r="W44" t="s">
        <v>27</v>
      </c>
      <c r="X44">
        <f>MAX(G$4:G43)+1</f>
        <v>28</v>
      </c>
      <c r="Y44">
        <f>MAX(H$4:H43)+1</f>
        <v>10</v>
      </c>
      <c r="Z44">
        <f>MAX(I$4:I43)+1</f>
        <v>3</v>
      </c>
      <c r="AA44">
        <f>MAX(J$4:J43)+1</f>
        <v>1</v>
      </c>
      <c r="AB44">
        <f>MAX(K$4:K43)+1</f>
        <v>1</v>
      </c>
      <c r="AC44">
        <f>MAX(L$4:L43)+1</f>
        <v>3</v>
      </c>
      <c r="AD44">
        <f>MAX(M$4:M43)+1</f>
        <v>1</v>
      </c>
      <c r="AE44">
        <f>MAX(N$4:N43)+1</f>
        <v>1</v>
      </c>
      <c r="AF44">
        <f>MAX(O$4:O43)+1</f>
        <v>3</v>
      </c>
      <c r="AG44" t="e">
        <f>MAX(#REF!)+1</f>
        <v>#REF!</v>
      </c>
      <c r="AH44">
        <f>MAX(P$4:P43)+1</f>
        <v>1</v>
      </c>
      <c r="AI44" t="e">
        <f>MAX(#REF!)+1</f>
        <v>#REF!</v>
      </c>
      <c r="AK44" s="28">
        <f>LOOKUP(R44,TR!$A$4:$A$11,TR!$B$4:$B$11)</f>
        <v>0.024189814814814817</v>
      </c>
    </row>
    <row r="45" spans="1:37" ht="12.75">
      <c r="A45" s="25" t="s">
        <v>68</v>
      </c>
      <c r="B45" s="29">
        <v>13</v>
      </c>
      <c r="C45" s="24" t="str">
        <f>LOOKUP(B45,'Startovní listina'!$B$3:$B$288,'Startovní listina'!$C$3:$C$288)</f>
        <v>Lhota Petr</v>
      </c>
      <c r="D45" s="24" t="str">
        <f>LOOKUP(B45,'Startovní listina'!$B$3:$B$288,'Startovní listina'!$D$3:$D$288)</f>
        <v>Sokol Kolín - Pečky</v>
      </c>
      <c r="E45" s="25">
        <f>LOOKUP(B45,'Startovní listina'!$B$3:$B$288,'Startovní listina'!$E$3:$E$288)</f>
        <v>1977</v>
      </c>
      <c r="F45" s="30">
        <v>0.02576388888888889</v>
      </c>
      <c r="G45" s="31">
        <f t="shared" si="0"/>
        <v>28</v>
      </c>
      <c r="H45" s="31" t="str">
        <f t="shared" si="1"/>
        <v> </v>
      </c>
      <c r="I45" s="31" t="str">
        <f t="shared" si="2"/>
        <v> </v>
      </c>
      <c r="J45" s="31" t="str">
        <f t="shared" si="3"/>
        <v> </v>
      </c>
      <c r="K45" s="31" t="str">
        <f t="shared" si="4"/>
        <v> </v>
      </c>
      <c r="L45" s="31" t="str">
        <f t="shared" si="5"/>
        <v> </v>
      </c>
      <c r="M45" s="31" t="str">
        <f t="shared" si="6"/>
        <v> </v>
      </c>
      <c r="N45" s="31" t="str">
        <f t="shared" si="7"/>
        <v> </v>
      </c>
      <c r="O45" s="31">
        <f t="shared" si="8"/>
        <v>3</v>
      </c>
      <c r="P45" s="31">
        <f t="shared" si="9"/>
        <v>1</v>
      </c>
      <c r="Q45" s="26" t="s">
        <v>27</v>
      </c>
      <c r="R45" s="27" t="str">
        <f>LOOKUP(B45,'Startovní listina'!$B$3:$B$288,'Startovní listina'!$F$3:$F$288)</f>
        <v>A</v>
      </c>
      <c r="S45" s="27" t="str">
        <f>LOOKUP(B45,'Startovní listina'!$B$3:$B$288,'Startovní listina'!$I$3:$I$288)</f>
        <v>A</v>
      </c>
      <c r="T45" s="27" t="str">
        <f>LOOKUP(B45,'Startovní listina'!$B$3:$B$288,'Startovní listina'!$J$3:$J$288)</f>
        <v>N</v>
      </c>
      <c r="U45" s="27" t="str">
        <f>LOOKUP(B45,'Startovní listina'!$B$3:$B$288,'Startovní listina'!$O$3:$O$288)</f>
        <v>A</v>
      </c>
      <c r="V45" s="27" t="str">
        <f>LOOKUP(B45,'Startovní listina'!$B$3:$B$288,'Startovní listina'!$P$3:$P$288)</f>
        <v>N</v>
      </c>
      <c r="W45" t="s">
        <v>27</v>
      </c>
      <c r="X45">
        <f>MAX(G$4:G44)+1</f>
        <v>28</v>
      </c>
      <c r="Y45">
        <f>MAX(H$4:H44)+1</f>
        <v>10</v>
      </c>
      <c r="Z45">
        <f>MAX(I$4:I44)+1</f>
        <v>3</v>
      </c>
      <c r="AA45">
        <f>MAX(J$4:J44)+1</f>
        <v>1</v>
      </c>
      <c r="AB45">
        <f>MAX(K$4:K44)+1</f>
        <v>1</v>
      </c>
      <c r="AC45">
        <f>MAX(L$4:L44)+1</f>
        <v>4</v>
      </c>
      <c r="AD45">
        <f>MAX(M$4:M44)+1</f>
        <v>1</v>
      </c>
      <c r="AE45">
        <f>MAX(N$4:N44)+1</f>
        <v>1</v>
      </c>
      <c r="AF45">
        <f>MAX(O$4:O44)+1</f>
        <v>3</v>
      </c>
      <c r="AG45" t="e">
        <f>MAX(#REF!)+1</f>
        <v>#REF!</v>
      </c>
      <c r="AH45">
        <f>MAX(P$4:P44)+1</f>
        <v>1</v>
      </c>
      <c r="AI45" t="e">
        <f>MAX(#REF!)+1</f>
        <v>#REF!</v>
      </c>
      <c r="AK45" s="28">
        <f>LOOKUP(R45,TR!$A$4:$A$11,TR!$B$4:$B$11)</f>
        <v>0.020439814814814817</v>
      </c>
    </row>
    <row r="46" spans="1:37" ht="12.75">
      <c r="A46" s="25" t="s">
        <v>69</v>
      </c>
      <c r="B46" s="29">
        <v>117</v>
      </c>
      <c r="C46" s="24" t="str">
        <f>LOOKUP(B46,'Startovní listina'!$B$3:$B$288,'Startovní listina'!$C$3:$C$288)</f>
        <v>Skalník Jan</v>
      </c>
      <c r="D46" s="24" t="str">
        <f>LOOKUP(B46,'Startovní listina'!$B$3:$B$288,'Startovní listina'!$D$3:$D$288)</f>
        <v>Sokol Kolín</v>
      </c>
      <c r="E46" s="25">
        <f>LOOKUP(B46,'Startovní listina'!$B$3:$B$288,'Startovní listina'!$E$3:$E$288)</f>
        <v>1971</v>
      </c>
      <c r="F46" s="30">
        <v>0.025902777777777775</v>
      </c>
      <c r="G46" s="31">
        <f t="shared" si="0"/>
        <v>29</v>
      </c>
      <c r="H46" s="31" t="str">
        <f t="shared" si="1"/>
        <v> </v>
      </c>
      <c r="I46" s="31" t="str">
        <f t="shared" si="2"/>
        <v> </v>
      </c>
      <c r="J46" s="31" t="str">
        <f t="shared" si="3"/>
        <v> </v>
      </c>
      <c r="K46" s="31" t="str">
        <f t="shared" si="4"/>
        <v> </v>
      </c>
      <c r="L46" s="31" t="str">
        <f t="shared" si="5"/>
        <v> </v>
      </c>
      <c r="M46" s="31" t="str">
        <f t="shared" si="6"/>
        <v> </v>
      </c>
      <c r="N46" s="31" t="str">
        <f t="shared" si="7"/>
        <v> </v>
      </c>
      <c r="O46" s="31">
        <f t="shared" si="8"/>
        <v>4</v>
      </c>
      <c r="P46" s="31" t="str">
        <f t="shared" si="9"/>
        <v> </v>
      </c>
      <c r="Q46" s="26" t="s">
        <v>27</v>
      </c>
      <c r="R46" s="27" t="str">
        <f>LOOKUP(B46,'Startovní listina'!$B$3:$B$288,'Startovní listina'!$F$3:$F$288)</f>
        <v>A</v>
      </c>
      <c r="S46" s="27" t="str">
        <f>LOOKUP(B46,'Startovní listina'!$B$3:$B$288,'Startovní listina'!$I$3:$I$288)</f>
        <v>A</v>
      </c>
      <c r="T46" s="27" t="str">
        <f>LOOKUP(B46,'Startovní listina'!$B$3:$B$288,'Startovní listina'!$J$3:$J$288)</f>
        <v>N</v>
      </c>
      <c r="U46" s="27" t="str">
        <f>LOOKUP(B46,'Startovní listina'!$B$3:$B$288,'Startovní listina'!$O$3:$O$288)</f>
        <v>N</v>
      </c>
      <c r="V46" s="27" t="str">
        <f>LOOKUP(B46,'Startovní listina'!$B$3:$B$288,'Startovní listina'!$P$3:$P$288)</f>
        <v>N</v>
      </c>
      <c r="W46" t="s">
        <v>27</v>
      </c>
      <c r="X46">
        <f>MAX(G$4:G45)+1</f>
        <v>29</v>
      </c>
      <c r="Y46">
        <f>MAX(H$4:H45)+1</f>
        <v>10</v>
      </c>
      <c r="Z46">
        <f>MAX(I$4:I45)+1</f>
        <v>3</v>
      </c>
      <c r="AA46">
        <f>MAX(J$4:J45)+1</f>
        <v>1</v>
      </c>
      <c r="AB46">
        <f>MAX(K$4:K45)+1</f>
        <v>1</v>
      </c>
      <c r="AC46">
        <f>MAX(L$4:L45)+1</f>
        <v>4</v>
      </c>
      <c r="AD46">
        <f>MAX(M$4:M45)+1</f>
        <v>1</v>
      </c>
      <c r="AE46">
        <f>MAX(N$4:N45)+1</f>
        <v>1</v>
      </c>
      <c r="AF46">
        <f>MAX(O$4:O45)+1</f>
        <v>4</v>
      </c>
      <c r="AG46" t="e">
        <f>MAX(#REF!)+1</f>
        <v>#REF!</v>
      </c>
      <c r="AH46">
        <f>MAX(P$4:P45)+1</f>
        <v>2</v>
      </c>
      <c r="AI46" t="e">
        <f>MAX(#REF!)+1</f>
        <v>#REF!</v>
      </c>
      <c r="AK46" s="28">
        <f>LOOKUP(R46,TR!$A$4:$A$11,TR!$B$4:$B$11)</f>
        <v>0.020439814814814817</v>
      </c>
    </row>
    <row r="47" spans="1:37" ht="12.75">
      <c r="A47" s="25" t="s">
        <v>70</v>
      </c>
      <c r="B47" s="29">
        <v>98</v>
      </c>
      <c r="C47" s="24" t="str">
        <f>LOOKUP(B47,'Startovní listina'!$B$3:$B$288,'Startovní listina'!$C$3:$C$288)</f>
        <v>Rendl Josef</v>
      </c>
      <c r="D47" s="24" t="str">
        <f>LOOKUP(B47,'Startovní listina'!$B$3:$B$288,'Startovní listina'!$D$3:$D$288)</f>
        <v>Triexpert</v>
      </c>
      <c r="E47" s="25">
        <f>LOOKUP(B47,'Startovní listina'!$B$3:$B$288,'Startovní listina'!$E$3:$E$288)</f>
        <v>1976</v>
      </c>
      <c r="F47" s="30">
        <v>0.025995370370370367</v>
      </c>
      <c r="G47" s="31">
        <f t="shared" si="0"/>
        <v>30</v>
      </c>
      <c r="H47" s="31" t="str">
        <f t="shared" si="1"/>
        <v> </v>
      </c>
      <c r="I47" s="31" t="str">
        <f t="shared" si="2"/>
        <v> </v>
      </c>
      <c r="J47" s="31" t="str">
        <f t="shared" si="3"/>
        <v> </v>
      </c>
      <c r="K47" s="31" t="str">
        <f t="shared" si="4"/>
        <v> </v>
      </c>
      <c r="L47" s="31" t="str">
        <f t="shared" si="5"/>
        <v> </v>
      </c>
      <c r="M47" s="31" t="str">
        <f t="shared" si="6"/>
        <v> </v>
      </c>
      <c r="N47" s="31" t="str">
        <f t="shared" si="7"/>
        <v> </v>
      </c>
      <c r="O47" s="31" t="str">
        <f t="shared" si="8"/>
        <v> </v>
      </c>
      <c r="P47" s="31" t="str">
        <f t="shared" si="9"/>
        <v> </v>
      </c>
      <c r="Q47" s="26" t="s">
        <v>27</v>
      </c>
      <c r="R47" s="27" t="str">
        <f>LOOKUP(B47,'Startovní listina'!$B$3:$B$288,'Startovní listina'!$F$3:$F$288)</f>
        <v>A</v>
      </c>
      <c r="S47" s="27" t="str">
        <f>LOOKUP(B47,'Startovní listina'!$B$3:$B$288,'Startovní listina'!$I$3:$I$288)</f>
        <v>N</v>
      </c>
      <c r="T47" s="27" t="str">
        <f>LOOKUP(B47,'Startovní listina'!$B$3:$B$288,'Startovní listina'!$J$3:$J$288)</f>
        <v>N</v>
      </c>
      <c r="U47" s="27" t="str">
        <f>LOOKUP(B47,'Startovní listina'!$B$3:$B$288,'Startovní listina'!$O$3:$O$288)</f>
        <v>N</v>
      </c>
      <c r="V47" s="27" t="str">
        <f>LOOKUP(B47,'Startovní listina'!$B$3:$B$288,'Startovní listina'!$P$3:$P$288)</f>
        <v>N</v>
      </c>
      <c r="W47" t="s">
        <v>27</v>
      </c>
      <c r="X47">
        <f>MAX(G$4:G46)+1</f>
        <v>30</v>
      </c>
      <c r="Y47">
        <f>MAX(H$4:H46)+1</f>
        <v>10</v>
      </c>
      <c r="Z47">
        <f>MAX(I$4:I46)+1</f>
        <v>3</v>
      </c>
      <c r="AA47">
        <f>MAX(J$4:J46)+1</f>
        <v>1</v>
      </c>
      <c r="AB47">
        <f>MAX(K$4:K46)+1</f>
        <v>1</v>
      </c>
      <c r="AC47">
        <f>MAX(L$4:L46)+1</f>
        <v>4</v>
      </c>
      <c r="AD47">
        <f>MAX(M$4:M46)+1</f>
        <v>1</v>
      </c>
      <c r="AE47">
        <f>MAX(N$4:N46)+1</f>
        <v>1</v>
      </c>
      <c r="AF47">
        <f>MAX(O$4:O46)+1</f>
        <v>5</v>
      </c>
      <c r="AG47" t="e">
        <f>MAX(#REF!)+1</f>
        <v>#REF!</v>
      </c>
      <c r="AH47">
        <f>MAX(P$4:P46)+1</f>
        <v>2</v>
      </c>
      <c r="AI47" t="e">
        <f>MAX(#REF!)+1</f>
        <v>#REF!</v>
      </c>
      <c r="AK47" s="28">
        <f>LOOKUP(R47,TR!$A$4:$A$11,TR!$B$4:$B$11)</f>
        <v>0.020439814814814817</v>
      </c>
    </row>
    <row r="48" spans="1:37" ht="12.75">
      <c r="A48" s="25" t="s">
        <v>71</v>
      </c>
      <c r="B48" s="29">
        <v>15</v>
      </c>
      <c r="C48" s="24" t="str">
        <f>LOOKUP(B48,'Startovní listina'!$B$3:$B$288,'Startovní listina'!$C$3:$C$288)</f>
        <v>Sobotka František</v>
      </c>
      <c r="D48" s="24" t="str">
        <f>LOOKUP(B48,'Startovní listina'!$B$3:$B$288,'Startovní listina'!$D$3:$D$288)</f>
        <v>Praha 9 Satalice</v>
      </c>
      <c r="E48" s="25">
        <f>LOOKUP(B48,'Startovní listina'!$B$3:$B$288,'Startovní listina'!$E$3:$E$288)</f>
        <v>1977</v>
      </c>
      <c r="F48" s="30">
        <v>0.02601851851851852</v>
      </c>
      <c r="G48" s="31">
        <f t="shared" si="0"/>
        <v>31</v>
      </c>
      <c r="H48" s="31" t="str">
        <f t="shared" si="1"/>
        <v> </v>
      </c>
      <c r="I48" s="31" t="str">
        <f t="shared" si="2"/>
        <v> </v>
      </c>
      <c r="J48" s="31" t="str">
        <f t="shared" si="3"/>
        <v> </v>
      </c>
      <c r="K48" s="31" t="str">
        <f t="shared" si="4"/>
        <v> </v>
      </c>
      <c r="L48" s="31" t="str">
        <f t="shared" si="5"/>
        <v> </v>
      </c>
      <c r="M48" s="31" t="str">
        <f t="shared" si="6"/>
        <v> </v>
      </c>
      <c r="N48" s="31" t="str">
        <f t="shared" si="7"/>
        <v> </v>
      </c>
      <c r="O48" s="31" t="str">
        <f t="shared" si="8"/>
        <v> </v>
      </c>
      <c r="P48" s="31" t="str">
        <f t="shared" si="9"/>
        <v> </v>
      </c>
      <c r="Q48" s="26" t="s">
        <v>27</v>
      </c>
      <c r="R48" s="27" t="str">
        <f>LOOKUP(B48,'Startovní listina'!$B$3:$B$288,'Startovní listina'!$F$3:$F$288)</f>
        <v>A</v>
      </c>
      <c r="S48" s="27" t="str">
        <f>LOOKUP(B48,'Startovní listina'!$B$3:$B$288,'Startovní listina'!$I$3:$I$288)</f>
        <v>N</v>
      </c>
      <c r="T48" s="27" t="str">
        <f>LOOKUP(B48,'Startovní listina'!$B$3:$B$288,'Startovní listina'!$J$3:$J$288)</f>
        <v>N</v>
      </c>
      <c r="U48" s="27" t="str">
        <f>LOOKUP(B48,'Startovní listina'!$B$3:$B$288,'Startovní listina'!$O$3:$O$288)</f>
        <v>N</v>
      </c>
      <c r="V48" s="27" t="str">
        <f>LOOKUP(B48,'Startovní listina'!$B$3:$B$288,'Startovní listina'!$P$3:$P$288)</f>
        <v>N</v>
      </c>
      <c r="W48" t="s">
        <v>27</v>
      </c>
      <c r="X48">
        <f>MAX(G$4:G47)+1</f>
        <v>31</v>
      </c>
      <c r="Y48">
        <f>MAX(H$4:H47)+1</f>
        <v>10</v>
      </c>
      <c r="Z48">
        <f>MAX(I$4:I47)+1</f>
        <v>3</v>
      </c>
      <c r="AA48">
        <f>MAX(J$4:J47)+1</f>
        <v>1</v>
      </c>
      <c r="AB48">
        <f>MAX(K$4:K47)+1</f>
        <v>1</v>
      </c>
      <c r="AC48">
        <f>MAX(L$4:L47)+1</f>
        <v>4</v>
      </c>
      <c r="AD48">
        <f>MAX(M$4:M47)+1</f>
        <v>1</v>
      </c>
      <c r="AE48">
        <f>MAX(N$4:N47)+1</f>
        <v>1</v>
      </c>
      <c r="AF48">
        <f>MAX(O$4:O47)+1</f>
        <v>5</v>
      </c>
      <c r="AG48" t="e">
        <f>MAX(#REF!)+1</f>
        <v>#REF!</v>
      </c>
      <c r="AH48">
        <f>MAX(P$4:P47)+1</f>
        <v>2</v>
      </c>
      <c r="AI48" t="e">
        <f>MAX(#REF!)+1</f>
        <v>#REF!</v>
      </c>
      <c r="AK48" s="28">
        <f>LOOKUP(R48,TR!$A$4:$A$11,TR!$B$4:$B$11)</f>
        <v>0.020439814814814817</v>
      </c>
    </row>
    <row r="49" spans="1:37" ht="12.75">
      <c r="A49" s="25" t="s">
        <v>72</v>
      </c>
      <c r="B49" s="29">
        <v>27</v>
      </c>
      <c r="C49" s="24" t="str">
        <f>LOOKUP(B49,'Startovní listina'!$B$3:$B$288,'Startovní listina'!$C$3:$C$288)</f>
        <v>Malý René</v>
      </c>
      <c r="D49" s="24" t="str">
        <f>LOOKUP(B49,'Startovní listina'!$B$3:$B$288,'Startovní listina'!$D$3:$D$288)</f>
        <v>Český Brod</v>
      </c>
      <c r="E49" s="25">
        <f>LOOKUP(B49,'Startovní listina'!$B$3:$B$288,'Startovní listina'!$E$3:$E$288)</f>
        <v>1983</v>
      </c>
      <c r="F49" s="30">
        <v>0.02601851851851852</v>
      </c>
      <c r="G49" s="31">
        <f t="shared" si="0"/>
        <v>32</v>
      </c>
      <c r="H49" s="31" t="str">
        <f t="shared" si="1"/>
        <v> </v>
      </c>
      <c r="I49" s="31" t="str">
        <f t="shared" si="2"/>
        <v> </v>
      </c>
      <c r="J49" s="31" t="str">
        <f t="shared" si="3"/>
        <v> </v>
      </c>
      <c r="K49" s="31" t="str">
        <f t="shared" si="4"/>
        <v> </v>
      </c>
      <c r="L49" s="31" t="str">
        <f t="shared" si="5"/>
        <v> </v>
      </c>
      <c r="M49" s="31" t="str">
        <f t="shared" si="6"/>
        <v> </v>
      </c>
      <c r="N49" s="31" t="str">
        <f t="shared" si="7"/>
        <v> </v>
      </c>
      <c r="O49" s="31">
        <f t="shared" si="8"/>
        <v>5</v>
      </c>
      <c r="P49" s="31" t="str">
        <f t="shared" si="9"/>
        <v> </v>
      </c>
      <c r="Q49" s="26" t="s">
        <v>27</v>
      </c>
      <c r="R49" s="27" t="str">
        <f>LOOKUP(B49,'Startovní listina'!$B$3:$B$288,'Startovní listina'!$F$3:$F$288)</f>
        <v>A</v>
      </c>
      <c r="S49" s="27" t="str">
        <f>LOOKUP(B49,'Startovní listina'!$B$3:$B$288,'Startovní listina'!$I$3:$I$288)</f>
        <v>A</v>
      </c>
      <c r="T49" s="27" t="str">
        <f>LOOKUP(B49,'Startovní listina'!$B$3:$B$288,'Startovní listina'!$J$3:$J$288)</f>
        <v>N</v>
      </c>
      <c r="U49" s="27" t="str">
        <f>LOOKUP(B49,'Startovní listina'!$B$3:$B$288,'Startovní listina'!$O$3:$O$288)</f>
        <v>N</v>
      </c>
      <c r="V49" s="27" t="str">
        <f>LOOKUP(B49,'Startovní listina'!$B$3:$B$288,'Startovní listina'!$P$3:$P$288)</f>
        <v>N</v>
      </c>
      <c r="W49" t="s">
        <v>27</v>
      </c>
      <c r="X49">
        <f>MAX(G$4:G48)+1</f>
        <v>32</v>
      </c>
      <c r="Y49">
        <f>MAX(H$4:H48)+1</f>
        <v>10</v>
      </c>
      <c r="Z49">
        <f>MAX(I$4:I48)+1</f>
        <v>3</v>
      </c>
      <c r="AA49">
        <f>MAX(J$4:J48)+1</f>
        <v>1</v>
      </c>
      <c r="AB49">
        <f>MAX(K$4:K48)+1</f>
        <v>1</v>
      </c>
      <c r="AC49">
        <f>MAX(L$4:L48)+1</f>
        <v>4</v>
      </c>
      <c r="AD49">
        <f>MAX(M$4:M48)+1</f>
        <v>1</v>
      </c>
      <c r="AE49">
        <f>MAX(N$4:N48)+1</f>
        <v>1</v>
      </c>
      <c r="AF49">
        <f>MAX(O$4:O48)+1</f>
        <v>5</v>
      </c>
      <c r="AG49" t="e">
        <f>MAX(#REF!)+1</f>
        <v>#REF!</v>
      </c>
      <c r="AH49">
        <f>MAX(P$4:P48)+1</f>
        <v>2</v>
      </c>
      <c r="AI49" t="e">
        <f>MAX(#REF!)+1</f>
        <v>#REF!</v>
      </c>
      <c r="AK49" s="28">
        <f>LOOKUP(R49,TR!$A$4:$A$11,TR!$B$4:$B$11)</f>
        <v>0.020439814814814817</v>
      </c>
    </row>
    <row r="50" spans="1:37" ht="12.75">
      <c r="A50" s="25" t="s">
        <v>73</v>
      </c>
      <c r="B50" s="29">
        <v>350</v>
      </c>
      <c r="C50" s="24" t="str">
        <f>LOOKUP(B50,'Startovní listina'!$B$3:$B$288,'Startovní listina'!$C$3:$C$288)</f>
        <v>Vlčovská Marta</v>
      </c>
      <c r="D50" s="24" t="str">
        <f>LOOKUP(B50,'Startovní listina'!$B$3:$B$288,'Startovní listina'!$D$3:$D$288)</f>
        <v>AC Pardubice</v>
      </c>
      <c r="E50" s="25">
        <f>LOOKUP(B50,'Startovní listina'!$B$3:$B$288,'Startovní listina'!$E$3:$E$288)</f>
        <v>1976</v>
      </c>
      <c r="F50" s="30">
        <v>0.026030092592592594</v>
      </c>
      <c r="G50" s="31" t="str">
        <f t="shared" si="0"/>
        <v> </v>
      </c>
      <c r="H50" s="31" t="str">
        <f t="shared" si="1"/>
        <v> </v>
      </c>
      <c r="I50" s="31" t="str">
        <f t="shared" si="2"/>
        <v> </v>
      </c>
      <c r="J50" s="31" t="str">
        <f t="shared" si="3"/>
        <v> </v>
      </c>
      <c r="K50" s="31" t="str">
        <f t="shared" si="4"/>
        <v> </v>
      </c>
      <c r="L50" s="31">
        <f t="shared" si="5"/>
        <v>4</v>
      </c>
      <c r="M50" s="31" t="str">
        <f t="shared" si="6"/>
        <v> </v>
      </c>
      <c r="N50" s="31" t="str">
        <f t="shared" si="7"/>
        <v> </v>
      </c>
      <c r="O50" s="31" t="str">
        <f t="shared" si="8"/>
        <v> </v>
      </c>
      <c r="P50" s="31" t="str">
        <f t="shared" si="9"/>
        <v> </v>
      </c>
      <c r="Q50" s="26" t="s">
        <v>27</v>
      </c>
      <c r="R50" s="27" t="str">
        <f>LOOKUP(B50,'Startovní listina'!$B$3:$B$288,'Startovní listina'!$F$3:$F$288)</f>
        <v>F</v>
      </c>
      <c r="S50" s="27" t="str">
        <f>LOOKUP(B50,'Startovní listina'!$B$3:$B$288,'Startovní listina'!$I$3:$I$288)</f>
        <v>N</v>
      </c>
      <c r="T50" s="27" t="str">
        <f>LOOKUP(B50,'Startovní listina'!$B$3:$B$288,'Startovní listina'!$J$3:$J$288)</f>
        <v>N</v>
      </c>
      <c r="U50" s="27" t="str">
        <f>LOOKUP(B50,'Startovní listina'!$B$3:$B$288,'Startovní listina'!$O$3:$O$288)</f>
        <v>N</v>
      </c>
      <c r="V50" s="27" t="str">
        <f>LOOKUP(B50,'Startovní listina'!$B$3:$B$288,'Startovní listina'!$P$3:$P$288)</f>
        <v>N</v>
      </c>
      <c r="W50" t="s">
        <v>27</v>
      </c>
      <c r="X50">
        <f>MAX(G$4:G49)+1</f>
        <v>33</v>
      </c>
      <c r="Y50">
        <f>MAX(H$4:H49)+1</f>
        <v>10</v>
      </c>
      <c r="Z50">
        <f>MAX(I$4:I49)+1</f>
        <v>3</v>
      </c>
      <c r="AA50">
        <f>MAX(J$4:J49)+1</f>
        <v>1</v>
      </c>
      <c r="AB50">
        <f>MAX(K$4:K49)+1</f>
        <v>1</v>
      </c>
      <c r="AC50">
        <f>MAX(L$4:L49)+1</f>
        <v>4</v>
      </c>
      <c r="AD50">
        <f>MAX(M$4:M49)+1</f>
        <v>1</v>
      </c>
      <c r="AE50">
        <f>MAX(N$4:N49)+1</f>
        <v>1</v>
      </c>
      <c r="AF50">
        <f>MAX(O$4:O49)+1</f>
        <v>6</v>
      </c>
      <c r="AG50" t="e">
        <f>MAX(#REF!)+1</f>
        <v>#REF!</v>
      </c>
      <c r="AH50">
        <f>MAX(P$4:P49)+1</f>
        <v>2</v>
      </c>
      <c r="AI50" t="e">
        <f>MAX(#REF!)+1</f>
        <v>#REF!</v>
      </c>
      <c r="AK50" s="28">
        <f>LOOKUP(R50,TR!$A$4:$A$11,TR!$B$4:$B$11)</f>
        <v>0.024189814814814817</v>
      </c>
    </row>
    <row r="51" spans="1:37" ht="12.75">
      <c r="A51" s="25" t="s">
        <v>74</v>
      </c>
      <c r="B51" s="29">
        <v>399</v>
      </c>
      <c r="C51" s="24" t="str">
        <f>LOOKUP(B51,'Startovní listina'!$B$3:$B$288,'Startovní listina'!$C$3:$C$288)</f>
        <v>Fousková Petra</v>
      </c>
      <c r="D51" s="24" t="str">
        <f>LOOKUP(B51,'Startovní listina'!$B$3:$B$288,'Startovní listina'!$D$3:$D$288)</f>
        <v>AC Čáslav</v>
      </c>
      <c r="E51" s="25">
        <f>LOOKUP(B51,'Startovní listina'!$B$3:$B$288,'Startovní listina'!$E$3:$E$288)</f>
        <v>1981</v>
      </c>
      <c r="F51" s="30">
        <v>0.026180555555555558</v>
      </c>
      <c r="G51" s="31" t="str">
        <f t="shared" si="0"/>
        <v> </v>
      </c>
      <c r="H51" s="31" t="str">
        <f t="shared" si="1"/>
        <v> </v>
      </c>
      <c r="I51" s="31" t="str">
        <f t="shared" si="2"/>
        <v> </v>
      </c>
      <c r="J51" s="31" t="str">
        <f t="shared" si="3"/>
        <v> </v>
      </c>
      <c r="K51" s="31" t="str">
        <f t="shared" si="4"/>
        <v> </v>
      </c>
      <c r="L51" s="31">
        <f t="shared" si="5"/>
        <v>5</v>
      </c>
      <c r="M51" s="31" t="str">
        <f t="shared" si="6"/>
        <v> </v>
      </c>
      <c r="N51" s="31" t="str">
        <f t="shared" si="7"/>
        <v> </v>
      </c>
      <c r="O51" s="31" t="str">
        <f t="shared" si="8"/>
        <v> </v>
      </c>
      <c r="P51" s="31" t="str">
        <f t="shared" si="9"/>
        <v> </v>
      </c>
      <c r="Q51" s="26" t="s">
        <v>27</v>
      </c>
      <c r="R51" s="27" t="str">
        <f>LOOKUP(B51,'Startovní listina'!$B$3:$B$288,'Startovní listina'!$F$3:$F$288)</f>
        <v>F</v>
      </c>
      <c r="S51" s="27" t="str">
        <f>LOOKUP(B51,'Startovní listina'!$B$3:$B$288,'Startovní listina'!$I$3:$I$288)</f>
        <v>N</v>
      </c>
      <c r="T51" s="27" t="str">
        <f>LOOKUP(B51,'Startovní listina'!$B$3:$B$288,'Startovní listina'!$J$3:$J$288)</f>
        <v>N</v>
      </c>
      <c r="U51" s="27" t="str">
        <f>LOOKUP(B51,'Startovní listina'!$B$3:$B$288,'Startovní listina'!$O$3:$O$288)</f>
        <v>N</v>
      </c>
      <c r="V51" s="27" t="str">
        <f>LOOKUP(B51,'Startovní listina'!$B$3:$B$288,'Startovní listina'!$P$3:$P$288)</f>
        <v>N</v>
      </c>
      <c r="W51" t="s">
        <v>27</v>
      </c>
      <c r="X51">
        <f>MAX(G$4:G50)+1</f>
        <v>33</v>
      </c>
      <c r="Y51">
        <f>MAX(H$4:H50)+1</f>
        <v>10</v>
      </c>
      <c r="Z51">
        <f>MAX(I$4:I50)+1</f>
        <v>3</v>
      </c>
      <c r="AA51">
        <f>MAX(J$4:J50)+1</f>
        <v>1</v>
      </c>
      <c r="AB51">
        <f>MAX(K$4:K50)+1</f>
        <v>1</v>
      </c>
      <c r="AC51">
        <f>MAX(L$4:L50)+1</f>
        <v>5</v>
      </c>
      <c r="AD51">
        <f>MAX(M$4:M50)+1</f>
        <v>1</v>
      </c>
      <c r="AE51">
        <f>MAX(N$4:N50)+1</f>
        <v>1</v>
      </c>
      <c r="AF51">
        <f>MAX(O$4:O50)+1</f>
        <v>6</v>
      </c>
      <c r="AG51" t="e">
        <f>MAX(#REF!)+1</f>
        <v>#REF!</v>
      </c>
      <c r="AH51">
        <f>MAX(P$4:P50)+1</f>
        <v>2</v>
      </c>
      <c r="AI51" t="e">
        <f>MAX(#REF!)+1</f>
        <v>#REF!</v>
      </c>
      <c r="AK51" s="28">
        <f>LOOKUP(R51,TR!$A$4:$A$11,TR!$B$4:$B$11)</f>
        <v>0.024189814814814817</v>
      </c>
    </row>
    <row r="52" spans="1:37" ht="12.75">
      <c r="A52" s="25" t="s">
        <v>75</v>
      </c>
      <c r="B52" s="29">
        <v>66</v>
      </c>
      <c r="C52" s="24" t="str">
        <f>LOOKUP(B52,'Startovní listina'!$B$3:$B$288,'Startovní listina'!$C$3:$C$288)</f>
        <v>Žák Michal</v>
      </c>
      <c r="D52" s="24" t="str">
        <f>LOOKUP(B52,'Startovní listina'!$B$3:$B$288,'Startovní listina'!$D$3:$D$288)</f>
        <v>Batt Nové Město na Moravě</v>
      </c>
      <c r="E52" s="25">
        <f>LOOKUP(B52,'Startovní listina'!$B$3:$B$288,'Startovní listina'!$E$3:$E$288)</f>
        <v>1991</v>
      </c>
      <c r="F52" s="30">
        <v>0.026273148148148153</v>
      </c>
      <c r="G52" s="31">
        <f t="shared" si="0"/>
        <v>33</v>
      </c>
      <c r="H52" s="31" t="str">
        <f t="shared" si="1"/>
        <v> </v>
      </c>
      <c r="I52" s="31" t="str">
        <f t="shared" si="2"/>
        <v> </v>
      </c>
      <c r="J52" s="31" t="str">
        <f t="shared" si="3"/>
        <v> </v>
      </c>
      <c r="K52" s="31" t="str">
        <f t="shared" si="4"/>
        <v> </v>
      </c>
      <c r="L52" s="31" t="str">
        <f t="shared" si="5"/>
        <v> </v>
      </c>
      <c r="M52" s="31" t="str">
        <f t="shared" si="6"/>
        <v> </v>
      </c>
      <c r="N52" s="31" t="str">
        <f t="shared" si="7"/>
        <v> </v>
      </c>
      <c r="O52" s="31" t="str">
        <f t="shared" si="8"/>
        <v> </v>
      </c>
      <c r="P52" s="31" t="str">
        <f t="shared" si="9"/>
        <v> </v>
      </c>
      <c r="Q52" s="26" t="s">
        <v>27</v>
      </c>
      <c r="R52" s="27" t="str">
        <f>LOOKUP(B52,'Startovní listina'!$B$3:$B$288,'Startovní listina'!$F$3:$F$288)</f>
        <v>A</v>
      </c>
      <c r="S52" s="27" t="str">
        <f>LOOKUP(B52,'Startovní listina'!$B$3:$B$288,'Startovní listina'!$I$3:$I$288)</f>
        <v>N</v>
      </c>
      <c r="T52" s="27" t="str">
        <f>LOOKUP(B52,'Startovní listina'!$B$3:$B$288,'Startovní listina'!$J$3:$J$288)</f>
        <v>N</v>
      </c>
      <c r="U52" s="27" t="str">
        <f>LOOKUP(B52,'Startovní listina'!$B$3:$B$288,'Startovní listina'!$O$3:$O$288)</f>
        <v>N</v>
      </c>
      <c r="V52" s="27" t="str">
        <f>LOOKUP(B52,'Startovní listina'!$B$3:$B$288,'Startovní listina'!$P$3:$P$288)</f>
        <v>N</v>
      </c>
      <c r="W52" t="s">
        <v>27</v>
      </c>
      <c r="X52">
        <f>MAX(G$4:G51)+1</f>
        <v>33</v>
      </c>
      <c r="Y52">
        <f>MAX(H$4:H51)+1</f>
        <v>10</v>
      </c>
      <c r="Z52">
        <f>MAX(I$4:I51)+1</f>
        <v>3</v>
      </c>
      <c r="AA52">
        <f>MAX(J$4:J51)+1</f>
        <v>1</v>
      </c>
      <c r="AB52">
        <f>MAX(K$4:K51)+1</f>
        <v>1</v>
      </c>
      <c r="AC52">
        <f>MAX(L$4:L51)+1</f>
        <v>6</v>
      </c>
      <c r="AD52">
        <f>MAX(M$4:M51)+1</f>
        <v>1</v>
      </c>
      <c r="AE52">
        <f>MAX(N$4:N51)+1</f>
        <v>1</v>
      </c>
      <c r="AF52">
        <f>MAX(O$4:O51)+1</f>
        <v>6</v>
      </c>
      <c r="AG52" t="e">
        <f>MAX(#REF!)+1</f>
        <v>#REF!</v>
      </c>
      <c r="AH52">
        <f>MAX(P$4:P51)+1</f>
        <v>2</v>
      </c>
      <c r="AI52" t="e">
        <f>MAX(#REF!)+1</f>
        <v>#REF!</v>
      </c>
      <c r="AK52" s="28">
        <f>LOOKUP(R52,TR!$A$4:$A$11,TR!$B$4:$B$11)</f>
        <v>0.020439814814814817</v>
      </c>
    </row>
    <row r="53" spans="1:37" ht="12.75">
      <c r="A53" s="25" t="s">
        <v>76</v>
      </c>
      <c r="B53" s="29">
        <v>106</v>
      </c>
      <c r="C53" s="24" t="str">
        <f>LOOKUP(B53,'Startovní listina'!$B$3:$B$288,'Startovní listina'!$C$3:$C$288)</f>
        <v>Král Ondřej</v>
      </c>
      <c r="D53" s="24" t="str">
        <f>LOOKUP(B53,'Startovní listina'!$B$3:$B$288,'Startovní listina'!$D$3:$D$288)</f>
        <v>Sokol Kolín</v>
      </c>
      <c r="E53" s="25">
        <f>LOOKUP(B53,'Startovní listina'!$B$3:$B$288,'Startovní listina'!$E$3:$E$288)</f>
        <v>1974</v>
      </c>
      <c r="F53" s="30">
        <v>0.02630787037037037</v>
      </c>
      <c r="G53" s="31">
        <f t="shared" si="0"/>
        <v>34</v>
      </c>
      <c r="H53" s="31" t="str">
        <f t="shared" si="1"/>
        <v> </v>
      </c>
      <c r="I53" s="31" t="str">
        <f t="shared" si="2"/>
        <v> </v>
      </c>
      <c r="J53" s="31" t="str">
        <f t="shared" si="3"/>
        <v> </v>
      </c>
      <c r="K53" s="31" t="str">
        <f t="shared" si="4"/>
        <v> </v>
      </c>
      <c r="L53" s="31" t="str">
        <f t="shared" si="5"/>
        <v> </v>
      </c>
      <c r="M53" s="31" t="str">
        <f t="shared" si="6"/>
        <v> </v>
      </c>
      <c r="N53" s="31" t="str">
        <f t="shared" si="7"/>
        <v> </v>
      </c>
      <c r="O53" s="31">
        <f t="shared" si="8"/>
        <v>6</v>
      </c>
      <c r="P53" s="31" t="str">
        <f t="shared" si="9"/>
        <v> </v>
      </c>
      <c r="Q53" s="26" t="s">
        <v>27</v>
      </c>
      <c r="R53" s="27" t="str">
        <f>LOOKUP(B53,'Startovní listina'!$B$3:$B$288,'Startovní listina'!$F$3:$F$288)</f>
        <v>A</v>
      </c>
      <c r="S53" s="27" t="str">
        <f>LOOKUP(B53,'Startovní listina'!$B$3:$B$288,'Startovní listina'!$I$3:$I$288)</f>
        <v>A</v>
      </c>
      <c r="T53" s="27" t="str">
        <f>LOOKUP(B53,'Startovní listina'!$B$3:$B$288,'Startovní listina'!$J$3:$J$288)</f>
        <v>N</v>
      </c>
      <c r="U53" s="27" t="str">
        <f>LOOKUP(B53,'Startovní listina'!$B$3:$B$288,'Startovní listina'!$O$3:$O$288)</f>
        <v>N</v>
      </c>
      <c r="V53" s="27" t="str">
        <f>LOOKUP(B53,'Startovní listina'!$B$3:$B$288,'Startovní listina'!$P$3:$P$288)</f>
        <v>N</v>
      </c>
      <c r="W53" t="s">
        <v>27</v>
      </c>
      <c r="X53">
        <f>MAX(G$4:G52)+1</f>
        <v>34</v>
      </c>
      <c r="Y53">
        <f>MAX(H$4:H52)+1</f>
        <v>10</v>
      </c>
      <c r="Z53">
        <f>MAX(I$4:I52)+1</f>
        <v>3</v>
      </c>
      <c r="AA53">
        <f>MAX(J$4:J52)+1</f>
        <v>1</v>
      </c>
      <c r="AB53">
        <f>MAX(K$4:K52)+1</f>
        <v>1</v>
      </c>
      <c r="AC53">
        <f>MAX(L$4:L52)+1</f>
        <v>6</v>
      </c>
      <c r="AD53">
        <f>MAX(M$4:M52)+1</f>
        <v>1</v>
      </c>
      <c r="AE53">
        <f>MAX(N$4:N52)+1</f>
        <v>1</v>
      </c>
      <c r="AF53">
        <f>MAX(O$4:O52)+1</f>
        <v>6</v>
      </c>
      <c r="AG53" t="e">
        <f>MAX(#REF!)+1</f>
        <v>#REF!</v>
      </c>
      <c r="AH53">
        <f>MAX(P$4:P52)+1</f>
        <v>2</v>
      </c>
      <c r="AI53" t="e">
        <f>MAX(#REF!)+1</f>
        <v>#REF!</v>
      </c>
      <c r="AK53" s="28">
        <f>LOOKUP(R53,TR!$A$4:$A$11,TR!$B$4:$B$11)</f>
        <v>0.020439814814814817</v>
      </c>
    </row>
    <row r="54" spans="1:37" ht="12.75">
      <c r="A54" s="25" t="s">
        <v>77</v>
      </c>
      <c r="B54" s="29">
        <v>8</v>
      </c>
      <c r="C54" s="24" t="str">
        <f>LOOKUP(B54,'Startovní listina'!$B$3:$B$288,'Startovní listina'!$C$3:$C$288)</f>
        <v>Mundok Marian</v>
      </c>
      <c r="D54" s="24" t="str">
        <f>LOOKUP(B54,'Startovní listina'!$B$3:$B$288,'Startovní listina'!$D$3:$D$288)</f>
        <v>Tepo Kladno</v>
      </c>
      <c r="E54" s="25">
        <f>LOOKUP(B54,'Startovní listina'!$B$3:$B$288,'Startovní listina'!$E$3:$E$288)</f>
        <v>1991</v>
      </c>
      <c r="F54" s="30">
        <v>0.026400462962962962</v>
      </c>
      <c r="G54" s="31">
        <f t="shared" si="0"/>
        <v>35</v>
      </c>
      <c r="H54" s="31" t="str">
        <f t="shared" si="1"/>
        <v> </v>
      </c>
      <c r="I54" s="31" t="str">
        <f t="shared" si="2"/>
        <v> </v>
      </c>
      <c r="J54" s="31" t="str">
        <f t="shared" si="3"/>
        <v> </v>
      </c>
      <c r="K54" s="31" t="str">
        <f t="shared" si="4"/>
        <v> </v>
      </c>
      <c r="L54" s="31" t="str">
        <f t="shared" si="5"/>
        <v> </v>
      </c>
      <c r="M54" s="31" t="str">
        <f t="shared" si="6"/>
        <v> </v>
      </c>
      <c r="N54" s="31" t="str">
        <f t="shared" si="7"/>
        <v> </v>
      </c>
      <c r="O54" s="31" t="str">
        <f t="shared" si="8"/>
        <v> </v>
      </c>
      <c r="P54" s="31" t="str">
        <f t="shared" si="9"/>
        <v> </v>
      </c>
      <c r="Q54" s="26" t="s">
        <v>27</v>
      </c>
      <c r="R54" s="27" t="str">
        <f>LOOKUP(B54,'Startovní listina'!$B$3:$B$288,'Startovní listina'!$F$3:$F$288)</f>
        <v>A</v>
      </c>
      <c r="S54" s="27" t="str">
        <f>LOOKUP(B54,'Startovní listina'!$B$3:$B$288,'Startovní listina'!$I$3:$I$288)</f>
        <v>N</v>
      </c>
      <c r="T54" s="27" t="str">
        <f>LOOKUP(B54,'Startovní listina'!$B$3:$B$288,'Startovní listina'!$J$3:$J$288)</f>
        <v>N</v>
      </c>
      <c r="U54" s="27" t="str">
        <f>LOOKUP(B54,'Startovní listina'!$B$3:$B$288,'Startovní listina'!$O$3:$O$288)</f>
        <v>N</v>
      </c>
      <c r="V54" s="27" t="str">
        <f>LOOKUP(B54,'Startovní listina'!$B$3:$B$288,'Startovní listina'!$P$3:$P$288)</f>
        <v>N</v>
      </c>
      <c r="W54" t="s">
        <v>27</v>
      </c>
      <c r="X54">
        <f>MAX(G$4:G53)+1</f>
        <v>35</v>
      </c>
      <c r="Y54">
        <f>MAX(H$4:H53)+1</f>
        <v>10</v>
      </c>
      <c r="Z54">
        <f>MAX(I$4:I53)+1</f>
        <v>3</v>
      </c>
      <c r="AA54">
        <f>MAX(J$4:J53)+1</f>
        <v>1</v>
      </c>
      <c r="AB54">
        <f>MAX(K$4:K53)+1</f>
        <v>1</v>
      </c>
      <c r="AC54">
        <f>MAX(L$4:L53)+1</f>
        <v>6</v>
      </c>
      <c r="AD54">
        <f>MAX(M$4:M53)+1</f>
        <v>1</v>
      </c>
      <c r="AE54">
        <f>MAX(N$4:N53)+1</f>
        <v>1</v>
      </c>
      <c r="AF54">
        <f>MAX(O$4:O53)+1</f>
        <v>7</v>
      </c>
      <c r="AG54" t="e">
        <f>MAX(#REF!)+1</f>
        <v>#REF!</v>
      </c>
      <c r="AH54">
        <f>MAX(P$4:P53)+1</f>
        <v>2</v>
      </c>
      <c r="AI54" t="e">
        <f>MAX(#REF!)+1</f>
        <v>#REF!</v>
      </c>
      <c r="AK54" s="28">
        <f>LOOKUP(R54,TR!$A$4:$A$11,TR!$B$4:$B$11)</f>
        <v>0.020439814814814817</v>
      </c>
    </row>
    <row r="55" spans="1:37" ht="12.75">
      <c r="A55" s="25" t="s">
        <v>78</v>
      </c>
      <c r="B55" s="29">
        <v>80</v>
      </c>
      <c r="C55" s="24" t="str">
        <f>LOOKUP(B55,'Startovní listina'!$B$3:$B$288,'Startovní listina'!$C$3:$C$288)</f>
        <v>Patera Jan</v>
      </c>
      <c r="D55" s="24" t="str">
        <f>LOOKUP(B55,'Startovní listina'!$B$3:$B$288,'Startovní listina'!$D$3:$D$288)</f>
        <v>Praha</v>
      </c>
      <c r="E55" s="25">
        <f>LOOKUP(B55,'Startovní listina'!$B$3:$B$288,'Startovní listina'!$E$3:$E$288)</f>
        <v>1980</v>
      </c>
      <c r="F55" s="30">
        <v>0.02648148148148148</v>
      </c>
      <c r="G55" s="31">
        <f t="shared" si="0"/>
        <v>36</v>
      </c>
      <c r="H55" s="31" t="str">
        <f t="shared" si="1"/>
        <v> </v>
      </c>
      <c r="I55" s="31" t="str">
        <f t="shared" si="2"/>
        <v> </v>
      </c>
      <c r="J55" s="31" t="str">
        <f t="shared" si="3"/>
        <v> </v>
      </c>
      <c r="K55" s="31" t="str">
        <f t="shared" si="4"/>
        <v> </v>
      </c>
      <c r="L55" s="31" t="str">
        <f t="shared" si="5"/>
        <v> </v>
      </c>
      <c r="M55" s="31" t="str">
        <f t="shared" si="6"/>
        <v> </v>
      </c>
      <c r="N55" s="31" t="str">
        <f t="shared" si="7"/>
        <v> </v>
      </c>
      <c r="O55" s="31" t="str">
        <f t="shared" si="8"/>
        <v> </v>
      </c>
      <c r="P55" s="31" t="str">
        <f t="shared" si="9"/>
        <v> </v>
      </c>
      <c r="Q55" s="26" t="s">
        <v>27</v>
      </c>
      <c r="R55" s="27" t="str">
        <f>LOOKUP(B55,'Startovní listina'!$B$3:$B$288,'Startovní listina'!$F$3:$F$288)</f>
        <v>A</v>
      </c>
      <c r="S55" s="27" t="str">
        <f>LOOKUP(B55,'Startovní listina'!$B$3:$B$288,'Startovní listina'!$I$3:$I$288)</f>
        <v>N</v>
      </c>
      <c r="T55" s="27" t="str">
        <f>LOOKUP(B55,'Startovní listina'!$B$3:$B$288,'Startovní listina'!$J$3:$J$288)</f>
        <v>N</v>
      </c>
      <c r="U55" s="27" t="str">
        <f>LOOKUP(B55,'Startovní listina'!$B$3:$B$288,'Startovní listina'!$O$3:$O$288)</f>
        <v>N</v>
      </c>
      <c r="V55" s="27" t="str">
        <f>LOOKUP(B55,'Startovní listina'!$B$3:$B$288,'Startovní listina'!$P$3:$P$288)</f>
        <v>N</v>
      </c>
      <c r="W55" t="s">
        <v>27</v>
      </c>
      <c r="X55">
        <f>MAX(G$4:G54)+1</f>
        <v>36</v>
      </c>
      <c r="Y55">
        <f>MAX(H$4:H54)+1</f>
        <v>10</v>
      </c>
      <c r="Z55">
        <f>MAX(I$4:I54)+1</f>
        <v>3</v>
      </c>
      <c r="AA55">
        <f>MAX(J$4:J54)+1</f>
        <v>1</v>
      </c>
      <c r="AB55">
        <f>MAX(K$4:K54)+1</f>
        <v>1</v>
      </c>
      <c r="AC55">
        <f>MAX(L$4:L54)+1</f>
        <v>6</v>
      </c>
      <c r="AD55">
        <f>MAX(M$4:M54)+1</f>
        <v>1</v>
      </c>
      <c r="AE55">
        <f>MAX(N$4:N54)+1</f>
        <v>1</v>
      </c>
      <c r="AF55">
        <f>MAX(O$4:O54)+1</f>
        <v>7</v>
      </c>
      <c r="AG55" t="e">
        <f>MAX(#REF!)+1</f>
        <v>#REF!</v>
      </c>
      <c r="AH55">
        <f>MAX(P$4:P54)+1</f>
        <v>2</v>
      </c>
      <c r="AI55" t="e">
        <f>MAX(#REF!)+1</f>
        <v>#REF!</v>
      </c>
      <c r="AK55" s="28">
        <f>LOOKUP(R55,TR!$A$4:$A$11,TR!$B$4:$B$11)</f>
        <v>0.020439814814814817</v>
      </c>
    </row>
    <row r="56" spans="1:37" ht="12.75">
      <c r="A56" s="25" t="s">
        <v>79</v>
      </c>
      <c r="B56" s="29">
        <v>139</v>
      </c>
      <c r="C56" s="24" t="str">
        <f>LOOKUP(B56,'Startovní listina'!$B$3:$B$288,'Startovní listina'!$C$3:$C$288)</f>
        <v>Kozák Miloslav</v>
      </c>
      <c r="D56" s="24" t="str">
        <f>LOOKUP(B56,'Startovní listina'!$B$3:$B$288,'Startovní listina'!$D$3:$D$288)</f>
        <v>Nezav. odb. ŠKODA Ml. Boleslav</v>
      </c>
      <c r="E56" s="25">
        <f>LOOKUP(B56,'Startovní listina'!$B$3:$B$288,'Startovní listina'!$E$3:$E$288)</f>
        <v>1965</v>
      </c>
      <c r="F56" s="30">
        <v>0.026516203703703698</v>
      </c>
      <c r="G56" s="31" t="str">
        <f t="shared" si="0"/>
        <v> </v>
      </c>
      <c r="H56" s="31">
        <f t="shared" si="1"/>
        <v>10</v>
      </c>
      <c r="I56" s="31" t="str">
        <f t="shared" si="2"/>
        <v> </v>
      </c>
      <c r="J56" s="31" t="str">
        <f t="shared" si="3"/>
        <v> </v>
      </c>
      <c r="K56" s="31" t="str">
        <f t="shared" si="4"/>
        <v> </v>
      </c>
      <c r="L56" s="31" t="str">
        <f t="shared" si="5"/>
        <v> </v>
      </c>
      <c r="M56" s="31" t="str">
        <f t="shared" si="6"/>
        <v> </v>
      </c>
      <c r="N56" s="31" t="str">
        <f t="shared" si="7"/>
        <v> </v>
      </c>
      <c r="O56" s="31" t="str">
        <f t="shared" si="8"/>
        <v> </v>
      </c>
      <c r="P56" s="31" t="str">
        <f t="shared" si="9"/>
        <v> </v>
      </c>
      <c r="Q56" s="26" t="s">
        <v>27</v>
      </c>
      <c r="R56" s="27" t="str">
        <f>LOOKUP(B56,'Startovní listina'!$B$3:$B$288,'Startovní listina'!$F$3:$F$288)</f>
        <v>B</v>
      </c>
      <c r="S56" s="27" t="str">
        <f>LOOKUP(B56,'Startovní listina'!$B$3:$B$288,'Startovní listina'!$I$3:$I$288)</f>
        <v>N</v>
      </c>
      <c r="T56" s="27" t="str">
        <f>LOOKUP(B56,'Startovní listina'!$B$3:$B$288,'Startovní listina'!$J$3:$J$288)</f>
        <v>N</v>
      </c>
      <c r="U56" s="27" t="str">
        <f>LOOKUP(B56,'Startovní listina'!$B$3:$B$288,'Startovní listina'!$O$3:$O$288)</f>
        <v>N</v>
      </c>
      <c r="V56" s="27" t="str">
        <f>LOOKUP(B56,'Startovní listina'!$B$3:$B$288,'Startovní listina'!$P$3:$P$288)</f>
        <v>N</v>
      </c>
      <c r="W56" t="s">
        <v>27</v>
      </c>
      <c r="X56">
        <f>MAX(G$4:G55)+1</f>
        <v>37</v>
      </c>
      <c r="Y56">
        <f>MAX(H$4:H55)+1</f>
        <v>10</v>
      </c>
      <c r="Z56">
        <f>MAX(I$4:I55)+1</f>
        <v>3</v>
      </c>
      <c r="AA56">
        <f>MAX(J$4:J55)+1</f>
        <v>1</v>
      </c>
      <c r="AB56">
        <f>MAX(K$4:K55)+1</f>
        <v>1</v>
      </c>
      <c r="AC56">
        <f>MAX(L$4:L55)+1</f>
        <v>6</v>
      </c>
      <c r="AD56">
        <f>MAX(M$4:M55)+1</f>
        <v>1</v>
      </c>
      <c r="AE56">
        <f>MAX(N$4:N55)+1</f>
        <v>1</v>
      </c>
      <c r="AF56">
        <f>MAX(O$4:O55)+1</f>
        <v>7</v>
      </c>
      <c r="AG56" t="e">
        <f>MAX(#REF!)+1</f>
        <v>#REF!</v>
      </c>
      <c r="AH56">
        <f>MAX(P$4:P55)+1</f>
        <v>2</v>
      </c>
      <c r="AI56" t="e">
        <f>MAX(#REF!)+1</f>
        <v>#REF!</v>
      </c>
      <c r="AK56" s="28">
        <f>LOOKUP(R56,TR!$A$4:$A$11,TR!$B$4:$B$11)</f>
        <v>0.021863425925925925</v>
      </c>
    </row>
    <row r="57" spans="1:37" ht="12.75">
      <c r="A57" s="25" t="s">
        <v>80</v>
      </c>
      <c r="B57" s="29">
        <v>221</v>
      </c>
      <c r="C57" s="24" t="str">
        <f>LOOKUP(B57,'Startovní listina'!$B$3:$B$288,'Startovní listina'!$C$3:$C$288)</f>
        <v>Bufka Zdeněk</v>
      </c>
      <c r="D57" s="24" t="str">
        <f>LOOKUP(B57,'Startovní listina'!$B$3:$B$288,'Startovní listina'!$D$3:$D$288)</f>
        <v>AC Česká Lípa</v>
      </c>
      <c r="E57" s="25">
        <f>LOOKUP(B57,'Startovní listina'!$B$3:$B$288,'Startovní listina'!$E$3:$E$288)</f>
        <v>1957</v>
      </c>
      <c r="F57" s="32">
        <v>0.026539351851851852</v>
      </c>
      <c r="G57" s="31" t="str">
        <f t="shared" si="0"/>
        <v> </v>
      </c>
      <c r="H57" s="31" t="str">
        <f t="shared" si="1"/>
        <v> </v>
      </c>
      <c r="I57" s="31">
        <f t="shared" si="2"/>
        <v>3</v>
      </c>
      <c r="J57" s="31" t="str">
        <f t="shared" si="3"/>
        <v> </v>
      </c>
      <c r="K57" s="31" t="str">
        <f t="shared" si="4"/>
        <v> </v>
      </c>
      <c r="L57" s="31" t="str">
        <f t="shared" si="5"/>
        <v> </v>
      </c>
      <c r="M57" s="31" t="str">
        <f t="shared" si="6"/>
        <v> </v>
      </c>
      <c r="N57" s="31" t="str">
        <f t="shared" si="7"/>
        <v> </v>
      </c>
      <c r="O57" s="31" t="str">
        <f t="shared" si="8"/>
        <v> </v>
      </c>
      <c r="P57" s="31" t="str">
        <f t="shared" si="9"/>
        <v> </v>
      </c>
      <c r="Q57" s="26" t="s">
        <v>27</v>
      </c>
      <c r="R57" s="27" t="str">
        <f>LOOKUP(B57,'Startovní listina'!$B$3:$B$288,'Startovní listina'!$F$3:$F$288)</f>
        <v>C</v>
      </c>
      <c r="S57" s="27" t="str">
        <f>LOOKUP(B57,'Startovní listina'!$B$3:$B$288,'Startovní listina'!$I$3:$I$288)</f>
        <v>N</v>
      </c>
      <c r="T57" s="27" t="str">
        <f>LOOKUP(B57,'Startovní listina'!$B$3:$B$288,'Startovní listina'!$J$3:$J$288)</f>
        <v>N</v>
      </c>
      <c r="U57" s="27" t="str">
        <f>LOOKUP(B57,'Startovní listina'!$B$3:$B$288,'Startovní listina'!$O$3:$O$288)</f>
        <v>N</v>
      </c>
      <c r="V57" s="27" t="str">
        <f>LOOKUP(B57,'Startovní listina'!$B$3:$B$288,'Startovní listina'!$P$3:$P$288)</f>
        <v>N</v>
      </c>
      <c r="W57" t="s">
        <v>27</v>
      </c>
      <c r="X57">
        <f>MAX(G$4:G56)+1</f>
        <v>37</v>
      </c>
      <c r="Y57">
        <f>MAX(H$4:H56)+1</f>
        <v>11</v>
      </c>
      <c r="Z57">
        <f>MAX(I$4:I56)+1</f>
        <v>3</v>
      </c>
      <c r="AA57">
        <f>MAX(J$4:J56)+1</f>
        <v>1</v>
      </c>
      <c r="AB57">
        <f>MAX(K$4:K56)+1</f>
        <v>1</v>
      </c>
      <c r="AC57">
        <f>MAX(L$4:L56)+1</f>
        <v>6</v>
      </c>
      <c r="AD57">
        <f>MAX(M$4:M56)+1</f>
        <v>1</v>
      </c>
      <c r="AE57">
        <f>MAX(N$4:N56)+1</f>
        <v>1</v>
      </c>
      <c r="AF57">
        <f>MAX(O$4:O56)+1</f>
        <v>7</v>
      </c>
      <c r="AG57" t="e">
        <f>MAX(#REF!)+1</f>
        <v>#REF!</v>
      </c>
      <c r="AH57">
        <f>MAX(P$4:P56)+1</f>
        <v>2</v>
      </c>
      <c r="AI57" t="e">
        <f>MAX(#REF!)+1</f>
        <v>#REF!</v>
      </c>
      <c r="AK57" s="28">
        <f>LOOKUP(R57,TR!$A$4:$A$11,TR!$B$4:$B$11)</f>
        <v>0.02342592592592593</v>
      </c>
    </row>
    <row r="58" spans="1:37" ht="12.75">
      <c r="A58" s="25" t="s">
        <v>81</v>
      </c>
      <c r="B58" s="29">
        <v>19</v>
      </c>
      <c r="C58" s="24" t="str">
        <f>LOOKUP(B58,'Startovní listina'!$B$3:$B$288,'Startovní listina'!$C$3:$C$288)</f>
        <v>Nimmer Kelly</v>
      </c>
      <c r="D58" s="24" t="str">
        <f>LOOKUP(B58,'Startovní listina'!$B$3:$B$288,'Startovní listina'!$D$3:$D$288)</f>
        <v>Praha</v>
      </c>
      <c r="E58" s="25">
        <f>LOOKUP(B58,'Startovní listina'!$B$3:$B$288,'Startovní listina'!$E$3:$E$288)</f>
        <v>1973</v>
      </c>
      <c r="F58" s="32">
        <v>0.0265625</v>
      </c>
      <c r="G58" s="31">
        <f t="shared" si="0"/>
        <v>37</v>
      </c>
      <c r="H58" s="31" t="str">
        <f t="shared" si="1"/>
        <v> </v>
      </c>
      <c r="I58" s="31" t="str">
        <f t="shared" si="2"/>
        <v> </v>
      </c>
      <c r="J58" s="31" t="str">
        <f t="shared" si="3"/>
        <v> </v>
      </c>
      <c r="K58" s="31" t="str">
        <f t="shared" si="4"/>
        <v> </v>
      </c>
      <c r="L58" s="31" t="str">
        <f t="shared" si="5"/>
        <v> </v>
      </c>
      <c r="M58" s="31" t="str">
        <f t="shared" si="6"/>
        <v> </v>
      </c>
      <c r="N58" s="31" t="str">
        <f t="shared" si="7"/>
        <v> </v>
      </c>
      <c r="O58" s="31" t="str">
        <f t="shared" si="8"/>
        <v> </v>
      </c>
      <c r="P58" s="31" t="str">
        <f t="shared" si="9"/>
        <v> </v>
      </c>
      <c r="Q58" s="26" t="s">
        <v>27</v>
      </c>
      <c r="R58" s="27" t="str">
        <f>LOOKUP(B58,'Startovní listina'!$B$3:$B$288,'Startovní listina'!$F$3:$F$288)</f>
        <v>A</v>
      </c>
      <c r="S58" s="27" t="str">
        <f>LOOKUP(B58,'Startovní listina'!$B$3:$B$288,'Startovní listina'!$I$3:$I$288)</f>
        <v>N</v>
      </c>
      <c r="T58" s="27" t="str">
        <f>LOOKUP(B58,'Startovní listina'!$B$3:$B$288,'Startovní listina'!$J$3:$J$288)</f>
        <v>N</v>
      </c>
      <c r="U58" s="27" t="str">
        <f>LOOKUP(B58,'Startovní listina'!$B$3:$B$288,'Startovní listina'!$O$3:$O$288)</f>
        <v>N</v>
      </c>
      <c r="V58" s="27" t="str">
        <f>LOOKUP(B58,'Startovní listina'!$B$3:$B$288,'Startovní listina'!$P$3:$P$288)</f>
        <v>N</v>
      </c>
      <c r="W58" t="s">
        <v>27</v>
      </c>
      <c r="X58">
        <f>MAX(G$4:G57)+1</f>
        <v>37</v>
      </c>
      <c r="Y58">
        <f>MAX(H$4:H57)+1</f>
        <v>11</v>
      </c>
      <c r="Z58">
        <f>MAX(I$4:I57)+1</f>
        <v>4</v>
      </c>
      <c r="AA58">
        <f>MAX(J$4:J57)+1</f>
        <v>1</v>
      </c>
      <c r="AB58">
        <f>MAX(K$4:K57)+1</f>
        <v>1</v>
      </c>
      <c r="AC58">
        <f>MAX(L$4:L57)+1</f>
        <v>6</v>
      </c>
      <c r="AD58">
        <f>MAX(M$4:M57)+1</f>
        <v>1</v>
      </c>
      <c r="AE58">
        <f>MAX(N$4:N57)+1</f>
        <v>1</v>
      </c>
      <c r="AF58">
        <f>MAX(O$4:O57)+1</f>
        <v>7</v>
      </c>
      <c r="AG58" t="e">
        <f>MAX(#REF!)+1</f>
        <v>#REF!</v>
      </c>
      <c r="AH58">
        <f>MAX(P$4:P57)+1</f>
        <v>2</v>
      </c>
      <c r="AI58" t="e">
        <f>MAX(#REF!)+1</f>
        <v>#REF!</v>
      </c>
      <c r="AK58" s="28">
        <f>LOOKUP(R58,TR!$A$4:$A$11,TR!$B$4:$B$11)</f>
        <v>0.020439814814814817</v>
      </c>
    </row>
    <row r="59" spans="1:37" ht="12.75">
      <c r="A59" s="25" t="s">
        <v>82</v>
      </c>
      <c r="B59" s="29">
        <v>390</v>
      </c>
      <c r="C59" s="24" t="str">
        <f>LOOKUP(B59,'Startovní listina'!$B$3:$B$288,'Startovní listina'!$C$3:$C$288)</f>
        <v>Šibravová Lenka</v>
      </c>
      <c r="D59" s="24" t="str">
        <f>LOOKUP(B59,'Startovní listina'!$B$3:$B$288,'Startovní listina'!$D$3:$D$288)</f>
        <v>Olymp Praha</v>
      </c>
      <c r="E59" s="25">
        <f>LOOKUP(B59,'Startovní listina'!$B$3:$B$288,'Startovní listina'!$E$3:$E$288)</f>
        <v>1982</v>
      </c>
      <c r="F59" s="30">
        <v>0.026574074074074073</v>
      </c>
      <c r="G59" s="31" t="str">
        <f t="shared" si="0"/>
        <v> </v>
      </c>
      <c r="H59" s="31" t="str">
        <f t="shared" si="1"/>
        <v> </v>
      </c>
      <c r="I59" s="31" t="str">
        <f t="shared" si="2"/>
        <v> </v>
      </c>
      <c r="J59" s="31" t="str">
        <f t="shared" si="3"/>
        <v> </v>
      </c>
      <c r="K59" s="31" t="str">
        <f t="shared" si="4"/>
        <v> </v>
      </c>
      <c r="L59" s="31">
        <f t="shared" si="5"/>
        <v>6</v>
      </c>
      <c r="M59" s="31" t="str">
        <f t="shared" si="6"/>
        <v> </v>
      </c>
      <c r="N59" s="31" t="str">
        <f t="shared" si="7"/>
        <v> </v>
      </c>
      <c r="O59" s="31" t="str">
        <f t="shared" si="8"/>
        <v> </v>
      </c>
      <c r="P59" s="31" t="str">
        <f t="shared" si="9"/>
        <v> </v>
      </c>
      <c r="Q59" s="26" t="s">
        <v>27</v>
      </c>
      <c r="R59" s="27" t="str">
        <f>LOOKUP(B59,'Startovní listina'!$B$3:$B$288,'Startovní listina'!$F$3:$F$288)</f>
        <v>F</v>
      </c>
      <c r="S59" s="27" t="str">
        <f>LOOKUP(B59,'Startovní listina'!$B$3:$B$288,'Startovní listina'!$I$3:$I$288)</f>
        <v>N</v>
      </c>
      <c r="T59" s="27" t="str">
        <f>LOOKUP(B59,'Startovní listina'!$B$3:$B$288,'Startovní listina'!$J$3:$J$288)</f>
        <v>N</v>
      </c>
      <c r="U59" s="27" t="str">
        <f>LOOKUP(B59,'Startovní listina'!$B$3:$B$288,'Startovní listina'!$O$3:$O$288)</f>
        <v>N</v>
      </c>
      <c r="V59" s="27" t="str">
        <f>LOOKUP(B59,'Startovní listina'!$B$3:$B$288,'Startovní listina'!$P$3:$P$288)</f>
        <v>N</v>
      </c>
      <c r="W59" t="s">
        <v>27</v>
      </c>
      <c r="X59">
        <f>MAX(G$4:G58)+1</f>
        <v>38</v>
      </c>
      <c r="Y59">
        <f>MAX(H$4:H58)+1</f>
        <v>11</v>
      </c>
      <c r="Z59">
        <f>MAX(I$4:I58)+1</f>
        <v>4</v>
      </c>
      <c r="AA59">
        <f>MAX(J$4:J58)+1</f>
        <v>1</v>
      </c>
      <c r="AB59">
        <f>MAX(K$4:K58)+1</f>
        <v>1</v>
      </c>
      <c r="AC59">
        <f>MAX(L$4:L58)+1</f>
        <v>6</v>
      </c>
      <c r="AD59">
        <f>MAX(M$4:M58)+1</f>
        <v>1</v>
      </c>
      <c r="AE59">
        <f>MAX(N$4:N58)+1</f>
        <v>1</v>
      </c>
      <c r="AF59">
        <f>MAX(O$4:O58)+1</f>
        <v>7</v>
      </c>
      <c r="AG59" t="e">
        <f>MAX(#REF!)+1</f>
        <v>#REF!</v>
      </c>
      <c r="AH59">
        <f>MAX(P$4:P58)+1</f>
        <v>2</v>
      </c>
      <c r="AI59" t="e">
        <f>MAX(#REF!)+1</f>
        <v>#REF!</v>
      </c>
      <c r="AK59" s="28">
        <f>LOOKUP(R59,TR!$A$4:$A$11,TR!$B$4:$B$11)</f>
        <v>0.024189814814814817</v>
      </c>
    </row>
    <row r="60" spans="1:37" ht="12.75">
      <c r="A60" s="25" t="s">
        <v>83</v>
      </c>
      <c r="B60" s="29">
        <v>28</v>
      </c>
      <c r="C60" s="24" t="str">
        <f>LOOKUP(B60,'Startovní listina'!$B$3:$B$288,'Startovní listina'!$C$3:$C$288)</f>
        <v>Firych Zdeněk</v>
      </c>
      <c r="D60" s="24" t="str">
        <f>LOOKUP(B60,'Startovní listina'!$B$3:$B$288,'Startovní listina'!$D$3:$D$288)</f>
        <v>TURBO Chotěboř</v>
      </c>
      <c r="E60" s="25">
        <f>LOOKUP(B60,'Startovní listina'!$B$3:$B$288,'Startovní listina'!$E$3:$E$288)</f>
        <v>1977</v>
      </c>
      <c r="F60" s="30">
        <v>0.026736111111111113</v>
      </c>
      <c r="G60" s="31">
        <f t="shared" si="0"/>
        <v>38</v>
      </c>
      <c r="H60" s="31" t="str">
        <f t="shared" si="1"/>
        <v> </v>
      </c>
      <c r="I60" s="31" t="str">
        <f t="shared" si="2"/>
        <v> </v>
      </c>
      <c r="J60" s="31" t="str">
        <f t="shared" si="3"/>
        <v> </v>
      </c>
      <c r="K60" s="31" t="str">
        <f t="shared" si="4"/>
        <v> </v>
      </c>
      <c r="L60" s="31" t="str">
        <f t="shared" si="5"/>
        <v> </v>
      </c>
      <c r="M60" s="31" t="str">
        <f t="shared" si="6"/>
        <v> </v>
      </c>
      <c r="N60" s="31" t="str">
        <f t="shared" si="7"/>
        <v> </v>
      </c>
      <c r="O60" s="31" t="str">
        <f t="shared" si="8"/>
        <v> </v>
      </c>
      <c r="P60" s="31" t="str">
        <f t="shared" si="9"/>
        <v> </v>
      </c>
      <c r="Q60" s="26" t="s">
        <v>27</v>
      </c>
      <c r="R60" s="27" t="str">
        <f>LOOKUP(B60,'Startovní listina'!$B$3:$B$288,'Startovní listina'!$F$3:$F$288)</f>
        <v>A</v>
      </c>
      <c r="S60" s="27" t="str">
        <f>LOOKUP(B60,'Startovní listina'!$B$3:$B$288,'Startovní listina'!$I$3:$I$288)</f>
        <v>N</v>
      </c>
      <c r="T60" s="27" t="str">
        <f>LOOKUP(B60,'Startovní listina'!$B$3:$B$288,'Startovní listina'!$J$3:$J$288)</f>
        <v>N</v>
      </c>
      <c r="U60" s="27" t="str">
        <f>LOOKUP(B60,'Startovní listina'!$B$3:$B$288,'Startovní listina'!$O$3:$O$288)</f>
        <v>N</v>
      </c>
      <c r="V60" s="27" t="str">
        <f>LOOKUP(B60,'Startovní listina'!$B$3:$B$288,'Startovní listina'!$P$3:$P$288)</f>
        <v>N</v>
      </c>
      <c r="W60" t="s">
        <v>27</v>
      </c>
      <c r="X60">
        <f>MAX(G$4:G59)+1</f>
        <v>38</v>
      </c>
      <c r="Y60">
        <f>MAX(H$4:H59)+1</f>
        <v>11</v>
      </c>
      <c r="Z60">
        <f>MAX(I$4:I59)+1</f>
        <v>4</v>
      </c>
      <c r="AA60">
        <f>MAX(J$4:J59)+1</f>
        <v>1</v>
      </c>
      <c r="AB60">
        <f>MAX(K$4:K59)+1</f>
        <v>1</v>
      </c>
      <c r="AC60">
        <f>MAX(L$4:L59)+1</f>
        <v>7</v>
      </c>
      <c r="AD60">
        <f>MAX(M$4:M59)+1</f>
        <v>1</v>
      </c>
      <c r="AE60">
        <f>MAX(N$4:N59)+1</f>
        <v>1</v>
      </c>
      <c r="AF60">
        <f>MAX(O$4:O59)+1</f>
        <v>7</v>
      </c>
      <c r="AG60" t="e">
        <f>MAX(#REF!)+1</f>
        <v>#REF!</v>
      </c>
      <c r="AH60">
        <f>MAX(P$4:P59)+1</f>
        <v>2</v>
      </c>
      <c r="AI60" t="e">
        <f>MAX(#REF!)+1</f>
        <v>#REF!</v>
      </c>
      <c r="AK60" s="28">
        <f>LOOKUP(R60,TR!$A$4:$A$11,TR!$B$4:$B$11)</f>
        <v>0.020439814814814817</v>
      </c>
    </row>
    <row r="61" spans="1:37" ht="12.75">
      <c r="A61" s="25" t="s">
        <v>84</v>
      </c>
      <c r="B61" s="29">
        <v>143</v>
      </c>
      <c r="C61" s="24" t="str">
        <f>LOOKUP(B61,'Startovní listina'!$B$3:$B$288,'Startovní listina'!$C$3:$C$288)</f>
        <v>Michalec Roman</v>
      </c>
      <c r="D61" s="24" t="str">
        <f>LOOKUP(B61,'Startovní listina'!$B$3:$B$288,'Startovní listina'!$D$3:$D$288)</f>
        <v>Spartak Čelákovice</v>
      </c>
      <c r="E61" s="25">
        <f>LOOKUP(B61,'Startovní listina'!$B$3:$B$288,'Startovní listina'!$E$3:$E$288)</f>
        <v>1965</v>
      </c>
      <c r="F61" s="30">
        <v>0.026782407407407408</v>
      </c>
      <c r="G61" s="31" t="str">
        <f t="shared" si="0"/>
        <v> </v>
      </c>
      <c r="H61" s="31">
        <f t="shared" si="1"/>
        <v>11</v>
      </c>
      <c r="I61" s="31" t="str">
        <f t="shared" si="2"/>
        <v> </v>
      </c>
      <c r="J61" s="31" t="str">
        <f t="shared" si="3"/>
        <v> </v>
      </c>
      <c r="K61" s="31" t="str">
        <f t="shared" si="4"/>
        <v> </v>
      </c>
      <c r="L61" s="31" t="str">
        <f t="shared" si="5"/>
        <v> </v>
      </c>
      <c r="M61" s="31" t="str">
        <f t="shared" si="6"/>
        <v> </v>
      </c>
      <c r="N61" s="31" t="str">
        <f t="shared" si="7"/>
        <v> </v>
      </c>
      <c r="O61" s="31" t="str">
        <f t="shared" si="8"/>
        <v> </v>
      </c>
      <c r="P61" s="31" t="str">
        <f t="shared" si="9"/>
        <v> </v>
      </c>
      <c r="Q61" s="26" t="s">
        <v>27</v>
      </c>
      <c r="R61" s="27" t="str">
        <f>LOOKUP(B61,'Startovní listina'!$B$3:$B$288,'Startovní listina'!$F$3:$F$288)</f>
        <v>B</v>
      </c>
      <c r="S61" s="27" t="str">
        <f>LOOKUP(B61,'Startovní listina'!$B$3:$B$288,'Startovní listina'!$I$3:$I$288)</f>
        <v>N</v>
      </c>
      <c r="T61" s="27" t="str">
        <f>LOOKUP(B61,'Startovní listina'!$B$3:$B$288,'Startovní listina'!$J$3:$J$288)</f>
        <v>N</v>
      </c>
      <c r="U61" s="27" t="str">
        <f>LOOKUP(B61,'Startovní listina'!$B$3:$B$288,'Startovní listina'!$O$3:$O$288)</f>
        <v>N</v>
      </c>
      <c r="V61" s="27" t="str">
        <f>LOOKUP(B61,'Startovní listina'!$B$3:$B$288,'Startovní listina'!$P$3:$P$288)</f>
        <v>N</v>
      </c>
      <c r="W61" t="s">
        <v>27</v>
      </c>
      <c r="X61">
        <f>MAX(G$4:G60)+1</f>
        <v>39</v>
      </c>
      <c r="Y61">
        <f>MAX(H$4:H60)+1</f>
        <v>11</v>
      </c>
      <c r="Z61">
        <f>MAX(I$4:I60)+1</f>
        <v>4</v>
      </c>
      <c r="AA61">
        <f>MAX(J$4:J60)+1</f>
        <v>1</v>
      </c>
      <c r="AB61">
        <f>MAX(K$4:K60)+1</f>
        <v>1</v>
      </c>
      <c r="AC61">
        <f>MAX(L$4:L60)+1</f>
        <v>7</v>
      </c>
      <c r="AD61">
        <f>MAX(M$4:M60)+1</f>
        <v>1</v>
      </c>
      <c r="AE61">
        <f>MAX(N$4:N60)+1</f>
        <v>1</v>
      </c>
      <c r="AF61">
        <f>MAX(O$4:O60)+1</f>
        <v>7</v>
      </c>
      <c r="AG61" t="e">
        <f>MAX(#REF!)+1</f>
        <v>#REF!</v>
      </c>
      <c r="AH61">
        <f>MAX(P$4:P60)+1</f>
        <v>2</v>
      </c>
      <c r="AI61" t="e">
        <f>MAX(#REF!)+1</f>
        <v>#REF!</v>
      </c>
      <c r="AK61" s="28">
        <f>LOOKUP(R61,TR!$A$4:$A$11,TR!$B$4:$B$11)</f>
        <v>0.021863425925925925</v>
      </c>
    </row>
    <row r="62" spans="1:37" ht="12.75">
      <c r="A62" s="25" t="s">
        <v>85</v>
      </c>
      <c r="B62" s="29">
        <v>107</v>
      </c>
      <c r="C62" s="24" t="str">
        <f>LOOKUP(B62,'Startovní listina'!$B$3:$B$288,'Startovní listina'!$C$3:$C$288)</f>
        <v>Soukup Karel</v>
      </c>
      <c r="D62" s="24" t="str">
        <f>LOOKUP(B62,'Startovní listina'!$B$3:$B$288,'Startovní listina'!$D$3:$D$288)</f>
        <v>TJ Spartak Vlašim</v>
      </c>
      <c r="E62" s="25">
        <f>LOOKUP(B62,'Startovní listina'!$B$3:$B$288,'Startovní listina'!$E$3:$E$288)</f>
        <v>1978</v>
      </c>
      <c r="F62" s="30">
        <v>0.026828703703703702</v>
      </c>
      <c r="G62" s="31">
        <f t="shared" si="0"/>
        <v>39</v>
      </c>
      <c r="H62" s="31" t="str">
        <f t="shared" si="1"/>
        <v> </v>
      </c>
      <c r="I62" s="31" t="str">
        <f t="shared" si="2"/>
        <v> </v>
      </c>
      <c r="J62" s="31" t="str">
        <f t="shared" si="3"/>
        <v> </v>
      </c>
      <c r="K62" s="31" t="str">
        <f t="shared" si="4"/>
        <v> </v>
      </c>
      <c r="L62" s="31" t="str">
        <f t="shared" si="5"/>
        <v> </v>
      </c>
      <c r="M62" s="31" t="str">
        <f t="shared" si="6"/>
        <v> </v>
      </c>
      <c r="N62" s="31" t="str">
        <f t="shared" si="7"/>
        <v> </v>
      </c>
      <c r="O62" s="31" t="str">
        <f t="shared" si="8"/>
        <v> </v>
      </c>
      <c r="P62" s="31" t="str">
        <f t="shared" si="9"/>
        <v> </v>
      </c>
      <c r="Q62" s="26" t="s">
        <v>27</v>
      </c>
      <c r="R62" s="27" t="str">
        <f>LOOKUP(B62,'Startovní listina'!$B$3:$B$288,'Startovní listina'!$F$3:$F$288)</f>
        <v>A</v>
      </c>
      <c r="S62" s="27" t="str">
        <f>LOOKUP(B62,'Startovní listina'!$B$3:$B$288,'Startovní listina'!$I$3:$I$288)</f>
        <v>N</v>
      </c>
      <c r="T62" s="27" t="str">
        <f>LOOKUP(B62,'Startovní listina'!$B$3:$B$288,'Startovní listina'!$J$3:$J$288)</f>
        <v>N</v>
      </c>
      <c r="U62" s="27" t="str">
        <f>LOOKUP(B62,'Startovní listina'!$B$3:$B$288,'Startovní listina'!$O$3:$O$288)</f>
        <v>N</v>
      </c>
      <c r="V62" s="27" t="str">
        <f>LOOKUP(B62,'Startovní listina'!$B$3:$B$288,'Startovní listina'!$P$3:$P$288)</f>
        <v>N</v>
      </c>
      <c r="W62" t="s">
        <v>27</v>
      </c>
      <c r="X62">
        <f>MAX(G$4:G61)+1</f>
        <v>39</v>
      </c>
      <c r="Y62">
        <f>MAX(H$4:H61)+1</f>
        <v>12</v>
      </c>
      <c r="Z62">
        <f>MAX(I$4:I61)+1</f>
        <v>4</v>
      </c>
      <c r="AA62">
        <f>MAX(J$4:J61)+1</f>
        <v>1</v>
      </c>
      <c r="AB62">
        <f>MAX(K$4:K61)+1</f>
        <v>1</v>
      </c>
      <c r="AC62">
        <f>MAX(L$4:L61)+1</f>
        <v>7</v>
      </c>
      <c r="AD62">
        <f>MAX(M$4:M61)+1</f>
        <v>1</v>
      </c>
      <c r="AE62">
        <f>MAX(N$4:N61)+1</f>
        <v>1</v>
      </c>
      <c r="AF62">
        <f>MAX(O$4:O61)+1</f>
        <v>7</v>
      </c>
      <c r="AG62" t="e">
        <f>MAX(#REF!)+1</f>
        <v>#REF!</v>
      </c>
      <c r="AH62">
        <f>MAX(P$4:P61)+1</f>
        <v>2</v>
      </c>
      <c r="AI62" t="e">
        <f>MAX(#REF!)+1</f>
        <v>#REF!</v>
      </c>
      <c r="AK62" s="28">
        <f>LOOKUP(R62,TR!$A$4:$A$11,TR!$B$4:$B$11)</f>
        <v>0.020439814814814817</v>
      </c>
    </row>
    <row r="63" spans="1:37" ht="12.75">
      <c r="A63" s="25" t="s">
        <v>86</v>
      </c>
      <c r="B63" s="29">
        <v>156</v>
      </c>
      <c r="C63" s="24" t="str">
        <f>LOOKUP(B63,'Startovní listina'!$B$3:$B$288,'Startovní listina'!$C$3:$C$288)</f>
        <v>Ševčík Luděk</v>
      </c>
      <c r="D63" s="24" t="str">
        <f>LOOKUP(B63,'Startovní listina'!$B$3:$B$288,'Startovní listina'!$D$3:$D$288)</f>
        <v>TURBO Chotěboř</v>
      </c>
      <c r="E63" s="25">
        <f>LOOKUP(B63,'Startovní listina'!$B$3:$B$288,'Startovní listina'!$E$3:$E$288)</f>
        <v>1959</v>
      </c>
      <c r="F63" s="30">
        <v>0.026875</v>
      </c>
      <c r="G63" s="31" t="str">
        <f t="shared" si="0"/>
        <v> </v>
      </c>
      <c r="H63" s="31">
        <f t="shared" si="1"/>
        <v>12</v>
      </c>
      <c r="I63" s="31" t="str">
        <f t="shared" si="2"/>
        <v> </v>
      </c>
      <c r="J63" s="31" t="str">
        <f t="shared" si="3"/>
        <v> </v>
      </c>
      <c r="K63" s="31" t="str">
        <f t="shared" si="4"/>
        <v> </v>
      </c>
      <c r="L63" s="31" t="str">
        <f t="shared" si="5"/>
        <v> </v>
      </c>
      <c r="M63" s="31" t="str">
        <f t="shared" si="6"/>
        <v> </v>
      </c>
      <c r="N63" s="31" t="str">
        <f t="shared" si="7"/>
        <v> </v>
      </c>
      <c r="O63" s="31" t="str">
        <f t="shared" si="8"/>
        <v> </v>
      </c>
      <c r="P63" s="31" t="str">
        <f t="shared" si="9"/>
        <v> </v>
      </c>
      <c r="Q63" s="26" t="s">
        <v>27</v>
      </c>
      <c r="R63" s="27" t="str">
        <f>LOOKUP(B63,'Startovní listina'!$B$3:$B$288,'Startovní listina'!$F$3:$F$288)</f>
        <v>B</v>
      </c>
      <c r="S63" s="27" t="str">
        <f>LOOKUP(B63,'Startovní listina'!$B$3:$B$288,'Startovní listina'!$I$3:$I$288)</f>
        <v>N</v>
      </c>
      <c r="T63" s="27" t="str">
        <f>LOOKUP(B63,'Startovní listina'!$B$3:$B$288,'Startovní listina'!$J$3:$J$288)</f>
        <v>N</v>
      </c>
      <c r="U63" s="27" t="str">
        <f>LOOKUP(B63,'Startovní listina'!$B$3:$B$288,'Startovní listina'!$O$3:$O$288)</f>
        <v>N</v>
      </c>
      <c r="V63" s="27" t="str">
        <f>LOOKUP(B63,'Startovní listina'!$B$3:$B$288,'Startovní listina'!$P$3:$P$288)</f>
        <v>N</v>
      </c>
      <c r="W63" t="s">
        <v>27</v>
      </c>
      <c r="X63">
        <f>MAX(G$4:G62)+1</f>
        <v>40</v>
      </c>
      <c r="Y63">
        <f>MAX(H$4:H62)+1</f>
        <v>12</v>
      </c>
      <c r="Z63">
        <f>MAX(I$4:I62)+1</f>
        <v>4</v>
      </c>
      <c r="AA63">
        <f>MAX(J$4:J62)+1</f>
        <v>1</v>
      </c>
      <c r="AB63">
        <f>MAX(K$4:K62)+1</f>
        <v>1</v>
      </c>
      <c r="AC63">
        <f>MAX(L$4:L62)+1</f>
        <v>7</v>
      </c>
      <c r="AD63">
        <f>MAX(M$4:M62)+1</f>
        <v>1</v>
      </c>
      <c r="AE63">
        <f>MAX(N$4:N62)+1</f>
        <v>1</v>
      </c>
      <c r="AF63">
        <f>MAX(O$4:O62)+1</f>
        <v>7</v>
      </c>
      <c r="AG63" t="e">
        <f>MAX(#REF!)+1</f>
        <v>#REF!</v>
      </c>
      <c r="AH63">
        <f>MAX(P$4:P62)+1</f>
        <v>2</v>
      </c>
      <c r="AI63" t="e">
        <f>MAX(#REF!)+1</f>
        <v>#REF!</v>
      </c>
      <c r="AK63" s="28">
        <f>LOOKUP(R63,TR!$A$4:$A$11,TR!$B$4:$B$11)</f>
        <v>0.021863425925925925</v>
      </c>
    </row>
    <row r="64" spans="1:37" ht="12.75">
      <c r="A64" s="25" t="s">
        <v>87</v>
      </c>
      <c r="B64" s="29">
        <v>227</v>
      </c>
      <c r="C64" s="24" t="str">
        <f>LOOKUP(B64,'Startovní listina'!$B$3:$B$288,'Startovní listina'!$C$3:$C$288)</f>
        <v>Frinta Petr</v>
      </c>
      <c r="D64" s="24" t="str">
        <f>LOOKUP(B64,'Startovní listina'!$B$3:$B$288,'Startovní listina'!$D$3:$D$288)</f>
        <v>AC Náchod</v>
      </c>
      <c r="E64" s="25">
        <f>LOOKUP(B64,'Startovní listina'!$B$3:$B$288,'Startovní listina'!$E$3:$E$288)</f>
        <v>1958</v>
      </c>
      <c r="F64" s="30">
        <v>0.02693287037037037</v>
      </c>
      <c r="G64" s="31" t="str">
        <f t="shared" si="0"/>
        <v> </v>
      </c>
      <c r="H64" s="31" t="str">
        <f t="shared" si="1"/>
        <v> </v>
      </c>
      <c r="I64" s="31">
        <f t="shared" si="2"/>
        <v>4</v>
      </c>
      <c r="J64" s="31" t="str">
        <f t="shared" si="3"/>
        <v> </v>
      </c>
      <c r="K64" s="31" t="str">
        <f t="shared" si="4"/>
        <v> </v>
      </c>
      <c r="L64" s="31" t="str">
        <f t="shared" si="5"/>
        <v> </v>
      </c>
      <c r="M64" s="31" t="str">
        <f t="shared" si="6"/>
        <v> </v>
      </c>
      <c r="N64" s="31" t="str">
        <f t="shared" si="7"/>
        <v> </v>
      </c>
      <c r="O64" s="31" t="str">
        <f t="shared" si="8"/>
        <v> </v>
      </c>
      <c r="P64" s="31" t="str">
        <f t="shared" si="9"/>
        <v> </v>
      </c>
      <c r="Q64" s="26" t="s">
        <v>27</v>
      </c>
      <c r="R64" s="27" t="str">
        <f>LOOKUP(B64,'Startovní listina'!$B$3:$B$288,'Startovní listina'!$F$3:$F$288)</f>
        <v>C</v>
      </c>
      <c r="S64" s="27" t="str">
        <f>LOOKUP(B64,'Startovní listina'!$B$3:$B$288,'Startovní listina'!$I$3:$I$288)</f>
        <v>N</v>
      </c>
      <c r="T64" s="27" t="str">
        <f>LOOKUP(B64,'Startovní listina'!$B$3:$B$288,'Startovní listina'!$J$3:$J$288)</f>
        <v>N</v>
      </c>
      <c r="U64" s="27" t="str">
        <f>LOOKUP(B64,'Startovní listina'!$B$3:$B$288,'Startovní listina'!$O$3:$O$288)</f>
        <v>N</v>
      </c>
      <c r="V64" s="27" t="str">
        <f>LOOKUP(B64,'Startovní listina'!$B$3:$B$288,'Startovní listina'!$P$3:$P$288)</f>
        <v>N</v>
      </c>
      <c r="W64" t="s">
        <v>27</v>
      </c>
      <c r="X64">
        <f>MAX(G$4:G63)+1</f>
        <v>40</v>
      </c>
      <c r="Y64">
        <f>MAX(H$4:H63)+1</f>
        <v>13</v>
      </c>
      <c r="Z64">
        <f>MAX(I$4:I63)+1</f>
        <v>4</v>
      </c>
      <c r="AA64">
        <f>MAX(J$4:J63)+1</f>
        <v>1</v>
      </c>
      <c r="AB64">
        <f>MAX(K$4:K63)+1</f>
        <v>1</v>
      </c>
      <c r="AC64">
        <f>MAX(L$4:L63)+1</f>
        <v>7</v>
      </c>
      <c r="AD64">
        <f>MAX(M$4:M63)+1</f>
        <v>1</v>
      </c>
      <c r="AE64">
        <f>MAX(N$4:N63)+1</f>
        <v>1</v>
      </c>
      <c r="AF64">
        <f>MAX(O$4:O63)+1</f>
        <v>7</v>
      </c>
      <c r="AG64" t="e">
        <f>MAX(#REF!)+1</f>
        <v>#REF!</v>
      </c>
      <c r="AH64">
        <f>MAX(P$4:P63)+1</f>
        <v>2</v>
      </c>
      <c r="AI64" t="e">
        <f>MAX(#REF!)+1</f>
        <v>#REF!</v>
      </c>
      <c r="AK64" s="28">
        <f>LOOKUP(R64,TR!$A$4:$A$11,TR!$B$4:$B$11)</f>
        <v>0.02342592592592593</v>
      </c>
    </row>
    <row r="65" spans="1:37" ht="12.75">
      <c r="A65" s="25" t="s">
        <v>88</v>
      </c>
      <c r="B65" s="29">
        <v>235</v>
      </c>
      <c r="C65" s="24" t="str">
        <f>LOOKUP(B65,'Startovní listina'!$B$3:$B$288,'Startovní listina'!$C$3:$C$288)</f>
        <v>Tarant Jiří</v>
      </c>
      <c r="D65" s="24" t="str">
        <f>LOOKUP(B65,'Startovní listina'!$B$3:$B$288,'Startovní listina'!$D$3:$D$288)</f>
        <v>Praha 10</v>
      </c>
      <c r="E65" s="25">
        <f>LOOKUP(B65,'Startovní listina'!$B$3:$B$288,'Startovní listina'!$E$3:$E$288)</f>
        <v>1958</v>
      </c>
      <c r="F65" s="30">
        <v>0.027037037037037037</v>
      </c>
      <c r="G65" s="31" t="str">
        <f t="shared" si="0"/>
        <v> </v>
      </c>
      <c r="H65" s="31" t="str">
        <f t="shared" si="1"/>
        <v> </v>
      </c>
      <c r="I65" s="31">
        <f t="shared" si="2"/>
        <v>5</v>
      </c>
      <c r="J65" s="31" t="str">
        <f t="shared" si="3"/>
        <v> </v>
      </c>
      <c r="K65" s="31" t="str">
        <f t="shared" si="4"/>
        <v> </v>
      </c>
      <c r="L65" s="31" t="str">
        <f t="shared" si="5"/>
        <v> </v>
      </c>
      <c r="M65" s="31" t="str">
        <f t="shared" si="6"/>
        <v> </v>
      </c>
      <c r="N65" s="31" t="str">
        <f t="shared" si="7"/>
        <v> </v>
      </c>
      <c r="O65" s="31" t="str">
        <f t="shared" si="8"/>
        <v> </v>
      </c>
      <c r="P65" s="31" t="str">
        <f t="shared" si="9"/>
        <v> </v>
      </c>
      <c r="Q65" s="26" t="s">
        <v>27</v>
      </c>
      <c r="R65" s="27" t="str">
        <f>LOOKUP(B65,'Startovní listina'!$B$3:$B$288,'Startovní listina'!$F$3:$F$288)</f>
        <v>C</v>
      </c>
      <c r="S65" s="27" t="str">
        <f>LOOKUP(B65,'Startovní listina'!$B$3:$B$288,'Startovní listina'!$I$3:$I$288)</f>
        <v>N</v>
      </c>
      <c r="T65" s="27" t="str">
        <f>LOOKUP(B65,'Startovní listina'!$B$3:$B$288,'Startovní listina'!$J$3:$J$288)</f>
        <v>N</v>
      </c>
      <c r="U65" s="27" t="str">
        <f>LOOKUP(B65,'Startovní listina'!$B$3:$B$288,'Startovní listina'!$O$3:$O$288)</f>
        <v>N</v>
      </c>
      <c r="V65" s="27" t="str">
        <f>LOOKUP(B65,'Startovní listina'!$B$3:$B$288,'Startovní listina'!$P$3:$P$288)</f>
        <v>N</v>
      </c>
      <c r="W65" t="s">
        <v>27</v>
      </c>
      <c r="X65">
        <f>MAX(G$4:G64)+1</f>
        <v>40</v>
      </c>
      <c r="Y65">
        <f>MAX(H$4:H64)+1</f>
        <v>13</v>
      </c>
      <c r="Z65">
        <f>MAX(I$4:I64)+1</f>
        <v>5</v>
      </c>
      <c r="AA65">
        <f>MAX(J$4:J64)+1</f>
        <v>1</v>
      </c>
      <c r="AB65">
        <f>MAX(K$4:K64)+1</f>
        <v>1</v>
      </c>
      <c r="AC65">
        <f>MAX(L$4:L64)+1</f>
        <v>7</v>
      </c>
      <c r="AD65">
        <f>MAX(M$4:M64)+1</f>
        <v>1</v>
      </c>
      <c r="AE65">
        <f>MAX(N$4:N64)+1</f>
        <v>1</v>
      </c>
      <c r="AF65">
        <f>MAX(O$4:O64)+1</f>
        <v>7</v>
      </c>
      <c r="AG65" t="e">
        <f>MAX(#REF!)+1</f>
        <v>#REF!</v>
      </c>
      <c r="AH65">
        <f>MAX(P$4:P64)+1</f>
        <v>2</v>
      </c>
      <c r="AI65" t="e">
        <f>MAX(#REF!)+1</f>
        <v>#REF!</v>
      </c>
      <c r="AK65" s="28">
        <f>LOOKUP(R65,TR!$A$4:$A$11,TR!$B$4:$B$11)</f>
        <v>0.02342592592592593</v>
      </c>
    </row>
    <row r="66" spans="1:37" ht="12.75">
      <c r="A66" s="25" t="s">
        <v>89</v>
      </c>
      <c r="B66" s="29">
        <v>32</v>
      </c>
      <c r="C66" s="24" t="str">
        <f>LOOKUP(B66,'Startovní listina'!$B$3:$B$288,'Startovní listina'!$C$3:$C$288)</f>
        <v>Sládeček Jakub</v>
      </c>
      <c r="D66" s="24" t="str">
        <f>LOOKUP(B66,'Startovní listina'!$B$3:$B$288,'Startovní listina'!$D$3:$D$288)</f>
        <v>Praha</v>
      </c>
      <c r="E66" s="25">
        <f>LOOKUP(B66,'Startovní listina'!$B$3:$B$288,'Startovní listina'!$E$3:$E$288)</f>
        <v>1974</v>
      </c>
      <c r="F66" s="30">
        <v>0.027129629629629632</v>
      </c>
      <c r="G66" s="31">
        <f t="shared" si="0"/>
        <v>40</v>
      </c>
      <c r="H66" s="31" t="str">
        <f t="shared" si="1"/>
        <v> </v>
      </c>
      <c r="I66" s="31" t="str">
        <f t="shared" si="2"/>
        <v> </v>
      </c>
      <c r="J66" s="31" t="str">
        <f t="shared" si="3"/>
        <v> </v>
      </c>
      <c r="K66" s="31" t="str">
        <f t="shared" si="4"/>
        <v> </v>
      </c>
      <c r="L66" s="31" t="str">
        <f t="shared" si="5"/>
        <v> </v>
      </c>
      <c r="M66" s="31" t="str">
        <f t="shared" si="6"/>
        <v> </v>
      </c>
      <c r="N66" s="31" t="str">
        <f t="shared" si="7"/>
        <v> </v>
      </c>
      <c r="O66" s="31" t="str">
        <f t="shared" si="8"/>
        <v> </v>
      </c>
      <c r="P66" s="31" t="str">
        <f t="shared" si="9"/>
        <v> </v>
      </c>
      <c r="Q66" s="26" t="s">
        <v>27</v>
      </c>
      <c r="R66" s="27" t="str">
        <f>LOOKUP(B66,'Startovní listina'!$B$3:$B$288,'Startovní listina'!$F$3:$F$288)</f>
        <v>A</v>
      </c>
      <c r="S66" s="27" t="str">
        <f>LOOKUP(B66,'Startovní listina'!$B$3:$B$288,'Startovní listina'!$I$3:$I$288)</f>
        <v>N</v>
      </c>
      <c r="T66" s="27" t="str">
        <f>LOOKUP(B66,'Startovní listina'!$B$3:$B$288,'Startovní listina'!$J$3:$J$288)</f>
        <v>N</v>
      </c>
      <c r="U66" s="27" t="str">
        <f>LOOKUP(B66,'Startovní listina'!$B$3:$B$288,'Startovní listina'!$O$3:$O$288)</f>
        <v>N</v>
      </c>
      <c r="V66" s="27" t="str">
        <f>LOOKUP(B66,'Startovní listina'!$B$3:$B$288,'Startovní listina'!$P$3:$P$288)</f>
        <v>N</v>
      </c>
      <c r="W66" t="s">
        <v>27</v>
      </c>
      <c r="X66">
        <f>MAX(G$4:G65)+1</f>
        <v>40</v>
      </c>
      <c r="Y66">
        <f>MAX(H$4:H65)+1</f>
        <v>13</v>
      </c>
      <c r="Z66">
        <f>MAX(I$4:I65)+1</f>
        <v>6</v>
      </c>
      <c r="AA66">
        <f>MAX(J$4:J65)+1</f>
        <v>1</v>
      </c>
      <c r="AB66">
        <f>MAX(K$4:K65)+1</f>
        <v>1</v>
      </c>
      <c r="AC66">
        <f>MAX(L$4:L65)+1</f>
        <v>7</v>
      </c>
      <c r="AD66">
        <f>MAX(M$4:M65)+1</f>
        <v>1</v>
      </c>
      <c r="AE66">
        <f>MAX(N$4:N65)+1</f>
        <v>1</v>
      </c>
      <c r="AF66">
        <f>MAX(O$4:O65)+1</f>
        <v>7</v>
      </c>
      <c r="AG66" t="e">
        <f>MAX(#REF!)+1</f>
        <v>#REF!</v>
      </c>
      <c r="AH66">
        <f>MAX(P$4:P65)+1</f>
        <v>2</v>
      </c>
      <c r="AI66" t="e">
        <f>MAX(#REF!)+1</f>
        <v>#REF!</v>
      </c>
      <c r="AK66" s="28">
        <f>LOOKUP(R66,TR!$A$4:$A$11,TR!$B$4:$B$11)</f>
        <v>0.020439814814814817</v>
      </c>
    </row>
    <row r="67" spans="1:37" ht="12.75">
      <c r="A67" s="25" t="s">
        <v>90</v>
      </c>
      <c r="B67" s="29">
        <v>94</v>
      </c>
      <c r="C67" s="24" t="str">
        <f>LOOKUP(B67,'Startovní listina'!$B$3:$B$288,'Startovní listina'!$C$3:$C$288)</f>
        <v>Pfoff Michal</v>
      </c>
      <c r="D67" s="24" t="str">
        <f>LOOKUP(B67,'Startovní listina'!$B$3:$B$288,'Startovní listina'!$D$3:$D$288)</f>
        <v>Kanoistika Poděbrady</v>
      </c>
      <c r="E67" s="25">
        <f>LOOKUP(B67,'Startovní listina'!$B$3:$B$288,'Startovní listina'!$E$3:$E$288)</f>
        <v>1989</v>
      </c>
      <c r="F67" s="30">
        <v>0.0271875</v>
      </c>
      <c r="G67" s="31">
        <f t="shared" si="0"/>
        <v>41</v>
      </c>
      <c r="H67" s="31" t="str">
        <f t="shared" si="1"/>
        <v> </v>
      </c>
      <c r="I67" s="31" t="str">
        <f t="shared" si="2"/>
        <v> </v>
      </c>
      <c r="J67" s="31" t="str">
        <f t="shared" si="3"/>
        <v> </v>
      </c>
      <c r="K67" s="31" t="str">
        <f t="shared" si="4"/>
        <v> </v>
      </c>
      <c r="L67" s="31" t="str">
        <f t="shared" si="5"/>
        <v> </v>
      </c>
      <c r="M67" s="31" t="str">
        <f t="shared" si="6"/>
        <v> </v>
      </c>
      <c r="N67" s="31" t="str">
        <f t="shared" si="7"/>
        <v> </v>
      </c>
      <c r="O67" s="31" t="str">
        <f t="shared" si="8"/>
        <v> </v>
      </c>
      <c r="P67" s="31" t="str">
        <f t="shared" si="9"/>
        <v> </v>
      </c>
      <c r="Q67" s="26" t="s">
        <v>27</v>
      </c>
      <c r="R67" s="27" t="str">
        <f>LOOKUP(B67,'Startovní listina'!$B$3:$B$288,'Startovní listina'!$F$3:$F$288)</f>
        <v>A</v>
      </c>
      <c r="S67" s="27" t="str">
        <f>LOOKUP(B67,'Startovní listina'!$B$3:$B$288,'Startovní listina'!$I$3:$I$288)</f>
        <v>N</v>
      </c>
      <c r="T67" s="27" t="str">
        <f>LOOKUP(B67,'Startovní listina'!$B$3:$B$288,'Startovní listina'!$J$3:$J$288)</f>
        <v>N</v>
      </c>
      <c r="U67" s="27" t="str">
        <f>LOOKUP(B67,'Startovní listina'!$B$3:$B$288,'Startovní listina'!$O$3:$O$288)</f>
        <v>N</v>
      </c>
      <c r="V67" s="27" t="str">
        <f>LOOKUP(B67,'Startovní listina'!$B$3:$B$288,'Startovní listina'!$P$3:$P$288)</f>
        <v>N</v>
      </c>
      <c r="W67" t="s">
        <v>27</v>
      </c>
      <c r="X67">
        <f>MAX(G$4:G66)+1</f>
        <v>41</v>
      </c>
      <c r="Y67">
        <f>MAX(H$4:H66)+1</f>
        <v>13</v>
      </c>
      <c r="Z67">
        <f>MAX(I$4:I66)+1</f>
        <v>6</v>
      </c>
      <c r="AA67">
        <f>MAX(J$4:J66)+1</f>
        <v>1</v>
      </c>
      <c r="AB67">
        <f>MAX(K$4:K66)+1</f>
        <v>1</v>
      </c>
      <c r="AC67">
        <f>MAX(L$4:L66)+1</f>
        <v>7</v>
      </c>
      <c r="AD67">
        <f>MAX(M$4:M66)+1</f>
        <v>1</v>
      </c>
      <c r="AE67">
        <f>MAX(N$4:N66)+1</f>
        <v>1</v>
      </c>
      <c r="AF67">
        <f>MAX(O$4:O66)+1</f>
        <v>7</v>
      </c>
      <c r="AG67" t="e">
        <f>MAX(#REF!)+1</f>
        <v>#REF!</v>
      </c>
      <c r="AH67">
        <f>MAX(P$4:P66)+1</f>
        <v>2</v>
      </c>
      <c r="AI67" t="e">
        <f>MAX(#REF!)+1</f>
        <v>#REF!</v>
      </c>
      <c r="AK67" s="28">
        <f>LOOKUP(R67,TR!$A$4:$A$11,TR!$B$4:$B$11)</f>
        <v>0.020439814814814817</v>
      </c>
    </row>
    <row r="68" spans="1:37" ht="12.75">
      <c r="A68" s="25" t="s">
        <v>91</v>
      </c>
      <c r="B68" s="29">
        <v>137</v>
      </c>
      <c r="C68" s="24" t="str">
        <f>LOOKUP(B68,'Startovní listina'!$B$3:$B$288,'Startovní listina'!$C$3:$C$288)</f>
        <v>Koupílek Jiří</v>
      </c>
      <c r="D68" s="24" t="str">
        <f>LOOKUP(B68,'Startovní listina'!$B$3:$B$288,'Startovní listina'!$D$3:$D$288)</f>
        <v>Kolovraty</v>
      </c>
      <c r="E68" s="25">
        <f>LOOKUP(B68,'Startovní listina'!$B$3:$B$288,'Startovní listina'!$E$3:$E$288)</f>
        <v>1966</v>
      </c>
      <c r="F68" s="30">
        <v>0.027210648148148147</v>
      </c>
      <c r="G68" s="31" t="str">
        <f t="shared" si="0"/>
        <v> </v>
      </c>
      <c r="H68" s="31">
        <f t="shared" si="1"/>
        <v>13</v>
      </c>
      <c r="I68" s="31" t="str">
        <f t="shared" si="2"/>
        <v> </v>
      </c>
      <c r="J68" s="31" t="str">
        <f t="shared" si="3"/>
        <v> </v>
      </c>
      <c r="K68" s="31" t="str">
        <f t="shared" si="4"/>
        <v> </v>
      </c>
      <c r="L68" s="31" t="str">
        <f t="shared" si="5"/>
        <v> </v>
      </c>
      <c r="M68" s="31" t="str">
        <f t="shared" si="6"/>
        <v> </v>
      </c>
      <c r="N68" s="31" t="str">
        <f t="shared" si="7"/>
        <v> </v>
      </c>
      <c r="O68" s="31" t="str">
        <f t="shared" si="8"/>
        <v> </v>
      </c>
      <c r="P68" s="31" t="str">
        <f t="shared" si="9"/>
        <v> </v>
      </c>
      <c r="Q68" s="26" t="s">
        <v>27</v>
      </c>
      <c r="R68" s="27" t="str">
        <f>LOOKUP(B68,'Startovní listina'!$B$3:$B$288,'Startovní listina'!$F$3:$F$288)</f>
        <v>B</v>
      </c>
      <c r="S68" s="27" t="str">
        <f>LOOKUP(B68,'Startovní listina'!$B$3:$B$288,'Startovní listina'!$I$3:$I$288)</f>
        <v>N</v>
      </c>
      <c r="T68" s="27" t="str">
        <f>LOOKUP(B68,'Startovní listina'!$B$3:$B$288,'Startovní listina'!$J$3:$J$288)</f>
        <v>N</v>
      </c>
      <c r="U68" s="27" t="str">
        <f>LOOKUP(B68,'Startovní listina'!$B$3:$B$288,'Startovní listina'!$O$3:$O$288)</f>
        <v>N</v>
      </c>
      <c r="V68" s="27" t="str">
        <f>LOOKUP(B68,'Startovní listina'!$B$3:$B$288,'Startovní listina'!$P$3:$P$288)</f>
        <v>N</v>
      </c>
      <c r="W68" t="s">
        <v>27</v>
      </c>
      <c r="X68">
        <f>MAX(G$4:G67)+1</f>
        <v>42</v>
      </c>
      <c r="Y68">
        <f>MAX(H$4:H67)+1</f>
        <v>13</v>
      </c>
      <c r="Z68">
        <f>MAX(I$4:I67)+1</f>
        <v>6</v>
      </c>
      <c r="AA68">
        <f>MAX(J$4:J67)+1</f>
        <v>1</v>
      </c>
      <c r="AB68">
        <f>MAX(K$4:K67)+1</f>
        <v>1</v>
      </c>
      <c r="AC68">
        <f>MAX(L$4:L67)+1</f>
        <v>7</v>
      </c>
      <c r="AD68">
        <f>MAX(M$4:M67)+1</f>
        <v>1</v>
      </c>
      <c r="AE68">
        <f>MAX(N$4:N67)+1</f>
        <v>1</v>
      </c>
      <c r="AF68">
        <f>MAX(O$4:O67)+1</f>
        <v>7</v>
      </c>
      <c r="AG68" t="e">
        <f>MAX(#REF!)+1</f>
        <v>#REF!</v>
      </c>
      <c r="AH68">
        <f>MAX(P$4:P67)+1</f>
        <v>2</v>
      </c>
      <c r="AI68" t="e">
        <f>MAX(#REF!)+1</f>
        <v>#REF!</v>
      </c>
      <c r="AK68" s="28">
        <f>LOOKUP(R68,TR!$A$4:$A$11,TR!$B$4:$B$11)</f>
        <v>0.021863425925925925</v>
      </c>
    </row>
    <row r="69" spans="1:37" ht="12.75">
      <c r="A69" s="25" t="s">
        <v>92</v>
      </c>
      <c r="B69" s="29">
        <v>169</v>
      </c>
      <c r="C69" s="24" t="str">
        <f>LOOKUP(B69,'Startovní listina'!$B$3:$B$288,'Startovní listina'!$C$3:$C$288)</f>
        <v>Peška Luděk</v>
      </c>
      <c r="D69" s="24" t="str">
        <f>LOOKUP(B69,'Startovní listina'!$B$3:$B$288,'Startovní listina'!$D$3:$D$288)</f>
        <v>Kenast Pečky</v>
      </c>
      <c r="E69" s="25">
        <f>LOOKUP(B69,'Startovní listina'!$B$3:$B$288,'Startovní listina'!$E$3:$E$288)</f>
        <v>1961</v>
      </c>
      <c r="F69" s="30">
        <v>0.027245370370370368</v>
      </c>
      <c r="G69" s="31" t="str">
        <f aca="true" t="shared" si="10" ref="G69:G132">IF($R69="A",X69,$W69)</f>
        <v> </v>
      </c>
      <c r="H69" s="31">
        <f aca="true" t="shared" si="11" ref="H69:H132">IF($R69="B",Y69,W69)</f>
        <v>14</v>
      </c>
      <c r="I69" s="31" t="str">
        <f aca="true" t="shared" si="12" ref="I69:I132">IF($R69="C",Z69,$W69)</f>
        <v> </v>
      </c>
      <c r="J69" s="31" t="str">
        <f aca="true" t="shared" si="13" ref="J69:J132">IF($R69="D",AA69,$W69)</f>
        <v> </v>
      </c>
      <c r="K69" s="31" t="str">
        <f aca="true" t="shared" si="14" ref="K69:K132">IF($R69="E",AB69,$W69)</f>
        <v> </v>
      </c>
      <c r="L69" s="31" t="str">
        <f aca="true" t="shared" si="15" ref="L69:L132">IF($R69="F",AC69,$W69)</f>
        <v> </v>
      </c>
      <c r="M69" s="31" t="str">
        <f aca="true" t="shared" si="16" ref="M69:M132">IF($R69="G",AD69,$W69)</f>
        <v> </v>
      </c>
      <c r="N69" s="31" t="str">
        <f aca="true" t="shared" si="17" ref="N69:N132">IF($R69="H",AE69,$W69)</f>
        <v> </v>
      </c>
      <c r="O69" s="31">
        <f aca="true" t="shared" si="18" ref="O69:O132">IF(S69="A",AF69,$W69)</f>
        <v>7</v>
      </c>
      <c r="P69" s="31">
        <f aca="true" t="shared" si="19" ref="P69:P132">IF(U69="A",AH69,$W69)</f>
        <v>2</v>
      </c>
      <c r="Q69" s="26" t="s">
        <v>27</v>
      </c>
      <c r="R69" s="27" t="str">
        <f>LOOKUP(B69,'Startovní listina'!$B$3:$B$288,'Startovní listina'!$F$3:$F$288)</f>
        <v>B</v>
      </c>
      <c r="S69" s="27" t="str">
        <f>LOOKUP(B69,'Startovní listina'!$B$3:$B$288,'Startovní listina'!$I$3:$I$288)</f>
        <v>A</v>
      </c>
      <c r="T69" s="27" t="str">
        <f>LOOKUP(B69,'Startovní listina'!$B$3:$B$288,'Startovní listina'!$J$3:$J$288)</f>
        <v>N</v>
      </c>
      <c r="U69" s="27" t="str">
        <f>LOOKUP(B69,'Startovní listina'!$B$3:$B$288,'Startovní listina'!$O$3:$O$288)</f>
        <v>A</v>
      </c>
      <c r="V69" s="27" t="str">
        <f>LOOKUP(B69,'Startovní listina'!$B$3:$B$288,'Startovní listina'!$P$3:$P$288)</f>
        <v>N</v>
      </c>
      <c r="W69" t="s">
        <v>27</v>
      </c>
      <c r="X69">
        <f>MAX(G$4:G68)+1</f>
        <v>42</v>
      </c>
      <c r="Y69">
        <f>MAX(H$4:H68)+1</f>
        <v>14</v>
      </c>
      <c r="Z69">
        <f>MAX(I$4:I68)+1</f>
        <v>6</v>
      </c>
      <c r="AA69">
        <f>MAX(J$4:J68)+1</f>
        <v>1</v>
      </c>
      <c r="AB69">
        <f>MAX(K$4:K68)+1</f>
        <v>1</v>
      </c>
      <c r="AC69">
        <f>MAX(L$4:L68)+1</f>
        <v>7</v>
      </c>
      <c r="AD69">
        <f>MAX(M$4:M68)+1</f>
        <v>1</v>
      </c>
      <c r="AE69">
        <f>MAX(N$4:N68)+1</f>
        <v>1</v>
      </c>
      <c r="AF69">
        <f>MAX(O$4:O68)+1</f>
        <v>7</v>
      </c>
      <c r="AG69" t="e">
        <f>MAX(#REF!)+1</f>
        <v>#REF!</v>
      </c>
      <c r="AH69">
        <f>MAX(P$4:P68)+1</f>
        <v>2</v>
      </c>
      <c r="AI69" t="e">
        <f>MAX(#REF!)+1</f>
        <v>#REF!</v>
      </c>
      <c r="AK69" s="28">
        <f>LOOKUP(R69,TR!$A$4:$A$11,TR!$B$4:$B$11)</f>
        <v>0.021863425925925925</v>
      </c>
    </row>
    <row r="70" spans="1:37" ht="12.75">
      <c r="A70" s="25" t="s">
        <v>93</v>
      </c>
      <c r="B70" s="29">
        <v>185</v>
      </c>
      <c r="C70" s="24" t="str">
        <f>LOOKUP(B70,'Startovní listina'!$B$3:$B$288,'Startovní listina'!$C$3:$C$288)</f>
        <v>Kmuníček Miloš</v>
      </c>
      <c r="D70" s="24" t="str">
        <f>LOOKUP(B70,'Startovní listina'!$B$3:$B$288,'Startovní listina'!$D$3:$D$288)</f>
        <v>Maratón klub Kladno</v>
      </c>
      <c r="E70" s="25">
        <f>LOOKUP(B70,'Startovní listina'!$B$3:$B$288,'Startovní listina'!$E$3:$E$288)</f>
        <v>1961</v>
      </c>
      <c r="F70" s="30">
        <v>0.027291666666666662</v>
      </c>
      <c r="G70" s="31" t="str">
        <f t="shared" si="10"/>
        <v> </v>
      </c>
      <c r="H70" s="31">
        <f t="shared" si="11"/>
        <v>15</v>
      </c>
      <c r="I70" s="31" t="str">
        <f t="shared" si="12"/>
        <v> </v>
      </c>
      <c r="J70" s="31" t="str">
        <f t="shared" si="13"/>
        <v> </v>
      </c>
      <c r="K70" s="31" t="str">
        <f t="shared" si="14"/>
        <v> </v>
      </c>
      <c r="L70" s="31" t="str">
        <f t="shared" si="15"/>
        <v> </v>
      </c>
      <c r="M70" s="31" t="str">
        <f t="shared" si="16"/>
        <v> </v>
      </c>
      <c r="N70" s="31" t="str">
        <f t="shared" si="17"/>
        <v> </v>
      </c>
      <c r="O70" s="31" t="str">
        <f t="shared" si="18"/>
        <v> </v>
      </c>
      <c r="P70" s="31" t="str">
        <f t="shared" si="19"/>
        <v> </v>
      </c>
      <c r="Q70" s="26" t="s">
        <v>27</v>
      </c>
      <c r="R70" s="27" t="str">
        <f>LOOKUP(B70,'Startovní listina'!$B$3:$B$288,'Startovní listina'!$F$3:$F$288)</f>
        <v>B</v>
      </c>
      <c r="S70" s="27" t="str">
        <f>LOOKUP(B70,'Startovní listina'!$B$3:$B$288,'Startovní listina'!$I$3:$I$288)</f>
        <v>N</v>
      </c>
      <c r="T70" s="27" t="str">
        <f>LOOKUP(B70,'Startovní listina'!$B$3:$B$288,'Startovní listina'!$J$3:$J$288)</f>
        <v>N</v>
      </c>
      <c r="U70" s="27" t="str">
        <f>LOOKUP(B70,'Startovní listina'!$B$3:$B$288,'Startovní listina'!$O$3:$O$288)</f>
        <v>N</v>
      </c>
      <c r="V70" s="27" t="str">
        <f>LOOKUP(B70,'Startovní listina'!$B$3:$B$288,'Startovní listina'!$P$3:$P$288)</f>
        <v>N</v>
      </c>
      <c r="W70" t="s">
        <v>27</v>
      </c>
      <c r="X70">
        <f>MAX(G$4:G69)+1</f>
        <v>42</v>
      </c>
      <c r="Y70">
        <f>MAX(H$4:H69)+1</f>
        <v>15</v>
      </c>
      <c r="Z70">
        <f>MAX(I$4:I69)+1</f>
        <v>6</v>
      </c>
      <c r="AA70">
        <f>MAX(J$4:J69)+1</f>
        <v>1</v>
      </c>
      <c r="AB70">
        <f>MAX(K$4:K69)+1</f>
        <v>1</v>
      </c>
      <c r="AC70">
        <f>MAX(L$4:L69)+1</f>
        <v>7</v>
      </c>
      <c r="AD70">
        <f>MAX(M$4:M69)+1</f>
        <v>1</v>
      </c>
      <c r="AE70">
        <f>MAX(N$4:N69)+1</f>
        <v>1</v>
      </c>
      <c r="AF70">
        <f>MAX(O$4:O69)+1</f>
        <v>8</v>
      </c>
      <c r="AG70" t="e">
        <f>MAX(#REF!)+1</f>
        <v>#REF!</v>
      </c>
      <c r="AH70">
        <f>MAX(P$4:P69)+1</f>
        <v>3</v>
      </c>
      <c r="AI70" t="e">
        <f>MAX(#REF!)+1</f>
        <v>#REF!</v>
      </c>
      <c r="AK70" s="28">
        <f>LOOKUP(R70,TR!$A$4:$A$11,TR!$B$4:$B$11)</f>
        <v>0.021863425925925925</v>
      </c>
    </row>
    <row r="71" spans="1:37" ht="12.75">
      <c r="A71" s="25" t="s">
        <v>94</v>
      </c>
      <c r="B71" s="29">
        <v>11</v>
      </c>
      <c r="C71" s="24" t="str">
        <f>LOOKUP(B71,'Startovní listina'!$B$3:$B$288,'Startovní listina'!$C$3:$C$288)</f>
        <v>Singr Martin</v>
      </c>
      <c r="D71" s="24" t="str">
        <f>LOOKUP(B71,'Startovní listina'!$B$3:$B$288,'Startovní listina'!$D$3:$D$288)</f>
        <v>SKP Nymburk</v>
      </c>
      <c r="E71" s="25">
        <f>LOOKUP(B71,'Startovní listina'!$B$3:$B$288,'Startovní listina'!$E$3:$E$288)</f>
        <v>1987</v>
      </c>
      <c r="F71" s="30">
        <v>0.027314814814814816</v>
      </c>
      <c r="G71" s="31">
        <f t="shared" si="10"/>
        <v>42</v>
      </c>
      <c r="H71" s="31" t="str">
        <f t="shared" si="11"/>
        <v> </v>
      </c>
      <c r="I71" s="31" t="str">
        <f t="shared" si="12"/>
        <v> </v>
      </c>
      <c r="J71" s="31" t="str">
        <f t="shared" si="13"/>
        <v> </v>
      </c>
      <c r="K71" s="31" t="str">
        <f t="shared" si="14"/>
        <v> </v>
      </c>
      <c r="L71" s="31" t="str">
        <f t="shared" si="15"/>
        <v> </v>
      </c>
      <c r="M71" s="31" t="str">
        <f t="shared" si="16"/>
        <v> </v>
      </c>
      <c r="N71" s="31" t="str">
        <f t="shared" si="17"/>
        <v> </v>
      </c>
      <c r="O71" s="31" t="str">
        <f t="shared" si="18"/>
        <v> </v>
      </c>
      <c r="P71" s="31" t="str">
        <f t="shared" si="19"/>
        <v> </v>
      </c>
      <c r="Q71" s="26" t="s">
        <v>27</v>
      </c>
      <c r="R71" s="27" t="str">
        <f>LOOKUP(B71,'Startovní listina'!$B$3:$B$288,'Startovní listina'!$F$3:$F$288)</f>
        <v>A</v>
      </c>
      <c r="S71" s="27" t="str">
        <f>LOOKUP(B71,'Startovní listina'!$B$3:$B$288,'Startovní listina'!$I$3:$I$288)</f>
        <v>N</v>
      </c>
      <c r="T71" s="27" t="str">
        <f>LOOKUP(B71,'Startovní listina'!$B$3:$B$288,'Startovní listina'!$J$3:$J$288)</f>
        <v>N</v>
      </c>
      <c r="U71" s="27" t="str">
        <f>LOOKUP(B71,'Startovní listina'!$B$3:$B$288,'Startovní listina'!$O$3:$O$288)</f>
        <v>N</v>
      </c>
      <c r="V71" s="27" t="str">
        <f>LOOKUP(B71,'Startovní listina'!$B$3:$B$288,'Startovní listina'!$P$3:$P$288)</f>
        <v>N</v>
      </c>
      <c r="W71" t="s">
        <v>27</v>
      </c>
      <c r="X71">
        <f>MAX(G$4:G70)+1</f>
        <v>42</v>
      </c>
      <c r="Y71">
        <f>MAX(H$4:H70)+1</f>
        <v>16</v>
      </c>
      <c r="Z71">
        <f>MAX(I$4:I70)+1</f>
        <v>6</v>
      </c>
      <c r="AA71">
        <f>MAX(J$4:J70)+1</f>
        <v>1</v>
      </c>
      <c r="AB71">
        <f>MAX(K$4:K70)+1</f>
        <v>1</v>
      </c>
      <c r="AC71">
        <f>MAX(L$4:L70)+1</f>
        <v>7</v>
      </c>
      <c r="AD71">
        <f>MAX(M$4:M70)+1</f>
        <v>1</v>
      </c>
      <c r="AE71">
        <f>MAX(N$4:N70)+1</f>
        <v>1</v>
      </c>
      <c r="AF71">
        <f>MAX(O$4:O70)+1</f>
        <v>8</v>
      </c>
      <c r="AG71" t="e">
        <f>MAX(#REF!)+1</f>
        <v>#REF!</v>
      </c>
      <c r="AH71">
        <f>MAX(P$4:P70)+1</f>
        <v>3</v>
      </c>
      <c r="AI71" t="e">
        <f>MAX(#REF!)+1</f>
        <v>#REF!</v>
      </c>
      <c r="AK71" s="28">
        <f>LOOKUP(R71,TR!$A$4:$A$11,TR!$B$4:$B$11)</f>
        <v>0.020439814814814817</v>
      </c>
    </row>
    <row r="72" spans="1:37" s="160" customFormat="1" ht="12.75">
      <c r="A72" s="154" t="s">
        <v>95</v>
      </c>
      <c r="B72" s="162">
        <v>313</v>
      </c>
      <c r="C72" s="153" t="str">
        <f>LOOKUP(B72,'Startovní listina'!$B$3:$B$288,'Startovní listina'!$C$3:$C$288)</f>
        <v>Něměc Jiří</v>
      </c>
      <c r="D72" s="153" t="str">
        <f>LOOKUP(B72,'Startovní listina'!$B$3:$B$288,'Startovní listina'!$D$3:$D$288)</f>
        <v>SKP Praha</v>
      </c>
      <c r="E72" s="154">
        <f>LOOKUP(B72,'Startovní listina'!$B$3:$B$288,'Startovní listina'!$E$3:$E$288)</f>
        <v>1948</v>
      </c>
      <c r="F72" s="163">
        <v>0.027349537037037037</v>
      </c>
      <c r="G72" s="164" t="str">
        <f t="shared" si="10"/>
        <v> </v>
      </c>
      <c r="H72" s="164" t="str">
        <f t="shared" si="11"/>
        <v> </v>
      </c>
      <c r="I72" s="164" t="str">
        <f t="shared" si="12"/>
        <v> </v>
      </c>
      <c r="J72" s="164">
        <f t="shared" si="13"/>
        <v>1</v>
      </c>
      <c r="K72" s="164" t="str">
        <f t="shared" si="14"/>
        <v> </v>
      </c>
      <c r="L72" s="164" t="str">
        <f t="shared" si="15"/>
        <v> </v>
      </c>
      <c r="M72" s="164" t="str">
        <f t="shared" si="16"/>
        <v> </v>
      </c>
      <c r="N72" s="164" t="str">
        <f t="shared" si="17"/>
        <v> </v>
      </c>
      <c r="O72" s="164" t="str">
        <f t="shared" si="18"/>
        <v> </v>
      </c>
      <c r="P72" s="164" t="str">
        <f t="shared" si="19"/>
        <v> </v>
      </c>
      <c r="Q72" s="158" t="s">
        <v>27</v>
      </c>
      <c r="R72" s="159" t="str">
        <f>LOOKUP(B72,'Startovní listina'!$B$3:$B$288,'Startovní listina'!$F$3:$F$288)</f>
        <v>D</v>
      </c>
      <c r="S72" s="159" t="str">
        <f>LOOKUP(B72,'Startovní listina'!$B$3:$B$288,'Startovní listina'!$I$3:$I$288)</f>
        <v>N</v>
      </c>
      <c r="T72" s="159" t="str">
        <f>LOOKUP(B72,'Startovní listina'!$B$3:$B$288,'Startovní listina'!$J$3:$J$288)</f>
        <v>N</v>
      </c>
      <c r="U72" s="159" t="str">
        <f>LOOKUP(B72,'Startovní listina'!$B$3:$B$288,'Startovní listina'!$O$3:$O$288)</f>
        <v>N</v>
      </c>
      <c r="V72" s="159" t="str">
        <f>LOOKUP(B72,'Startovní listina'!$B$3:$B$288,'Startovní listina'!$P$3:$P$288)</f>
        <v>N</v>
      </c>
      <c r="W72" s="160" t="s">
        <v>27</v>
      </c>
      <c r="X72" s="160">
        <f>MAX(G$4:G71)+1</f>
        <v>43</v>
      </c>
      <c r="Y72" s="160">
        <f>MAX(H$4:H71)+1</f>
        <v>16</v>
      </c>
      <c r="Z72" s="160">
        <f>MAX(I$4:I71)+1</f>
        <v>6</v>
      </c>
      <c r="AA72" s="160">
        <f>MAX(J$4:J71)+1</f>
        <v>1</v>
      </c>
      <c r="AB72" s="160">
        <f>MAX(K$4:K71)+1</f>
        <v>1</v>
      </c>
      <c r="AC72" s="160">
        <f>MAX(L$4:L71)+1</f>
        <v>7</v>
      </c>
      <c r="AD72" s="160">
        <f>MAX(M$4:M71)+1</f>
        <v>1</v>
      </c>
      <c r="AE72" s="160">
        <f>MAX(N$4:N71)+1</f>
        <v>1</v>
      </c>
      <c r="AF72" s="160">
        <f>MAX(O$4:O71)+1</f>
        <v>8</v>
      </c>
      <c r="AG72" s="160" t="e">
        <f>MAX(#REF!)+1</f>
        <v>#REF!</v>
      </c>
      <c r="AH72" s="160">
        <f>MAX(P$4:P71)+1</f>
        <v>3</v>
      </c>
      <c r="AI72" s="160" t="e">
        <f>MAX(#REF!)+1</f>
        <v>#REF!</v>
      </c>
      <c r="AK72" s="161">
        <f>LOOKUP(R72,TR!$A$4:$A$11,TR!$B$4:$B$11)</f>
        <v>0.025543981481481483</v>
      </c>
    </row>
    <row r="73" spans="1:37" ht="12.75">
      <c r="A73" s="25" t="s">
        <v>96</v>
      </c>
      <c r="B73" s="29">
        <v>69</v>
      </c>
      <c r="C73" s="24" t="str">
        <f>LOOKUP(B73,'Startovní listina'!$B$3:$B$288,'Startovní listina'!$C$3:$C$288)</f>
        <v>Žák Jiří</v>
      </c>
      <c r="D73" s="24" t="str">
        <f>LOOKUP(B73,'Startovní listina'!$B$3:$B$288,'Startovní listina'!$D$3:$D$288)</f>
        <v>Maraton Centrum Jičín</v>
      </c>
      <c r="E73" s="25">
        <f>LOOKUP(B73,'Startovní listina'!$B$3:$B$288,'Startovní listina'!$E$3:$E$288)</f>
        <v>1969</v>
      </c>
      <c r="F73" s="30">
        <v>0.02736111111111111</v>
      </c>
      <c r="G73" s="31">
        <f t="shared" si="10"/>
        <v>43</v>
      </c>
      <c r="H73" s="31" t="str">
        <f t="shared" si="11"/>
        <v> </v>
      </c>
      <c r="I73" s="31" t="str">
        <f t="shared" si="12"/>
        <v> </v>
      </c>
      <c r="J73" s="31" t="str">
        <f t="shared" si="13"/>
        <v> </v>
      </c>
      <c r="K73" s="31" t="str">
        <f t="shared" si="14"/>
        <v> </v>
      </c>
      <c r="L73" s="31" t="str">
        <f t="shared" si="15"/>
        <v> </v>
      </c>
      <c r="M73" s="31" t="str">
        <f t="shared" si="16"/>
        <v> </v>
      </c>
      <c r="N73" s="31" t="str">
        <f t="shared" si="17"/>
        <v> </v>
      </c>
      <c r="O73" s="31" t="str">
        <f t="shared" si="18"/>
        <v> </v>
      </c>
      <c r="P73" s="31" t="str">
        <f t="shared" si="19"/>
        <v> </v>
      </c>
      <c r="Q73" s="26" t="s">
        <v>27</v>
      </c>
      <c r="R73" s="27" t="str">
        <f>LOOKUP(B73,'Startovní listina'!$B$3:$B$288,'Startovní listina'!$F$3:$F$288)</f>
        <v>A</v>
      </c>
      <c r="S73" s="27" t="str">
        <f>LOOKUP(B73,'Startovní listina'!$B$3:$B$288,'Startovní listina'!$I$3:$I$288)</f>
        <v>N</v>
      </c>
      <c r="T73" s="27" t="str">
        <f>LOOKUP(B73,'Startovní listina'!$B$3:$B$288,'Startovní listina'!$J$3:$J$288)</f>
        <v>N</v>
      </c>
      <c r="U73" s="27" t="str">
        <f>LOOKUP(B73,'Startovní listina'!$B$3:$B$288,'Startovní listina'!$O$3:$O$288)</f>
        <v>N</v>
      </c>
      <c r="V73" s="27" t="str">
        <f>LOOKUP(B73,'Startovní listina'!$B$3:$B$288,'Startovní listina'!$P$3:$P$288)</f>
        <v>N</v>
      </c>
      <c r="W73" t="s">
        <v>27</v>
      </c>
      <c r="X73">
        <f>MAX(G$4:G72)+1</f>
        <v>43</v>
      </c>
      <c r="Y73">
        <f>MAX(H$4:H72)+1</f>
        <v>16</v>
      </c>
      <c r="Z73">
        <f>MAX(I$4:I72)+1</f>
        <v>6</v>
      </c>
      <c r="AA73">
        <f>MAX(J$4:J72)+1</f>
        <v>2</v>
      </c>
      <c r="AB73">
        <f>MAX(K$4:K72)+1</f>
        <v>1</v>
      </c>
      <c r="AC73">
        <f>MAX(L$4:L72)+1</f>
        <v>7</v>
      </c>
      <c r="AD73">
        <f>MAX(M$4:M72)+1</f>
        <v>1</v>
      </c>
      <c r="AE73">
        <f>MAX(N$4:N72)+1</f>
        <v>1</v>
      </c>
      <c r="AF73">
        <f>MAX(O$4:O72)+1</f>
        <v>8</v>
      </c>
      <c r="AG73" t="e">
        <f>MAX(#REF!)+1</f>
        <v>#REF!</v>
      </c>
      <c r="AH73">
        <f>MAX(P$4:P72)+1</f>
        <v>3</v>
      </c>
      <c r="AI73" t="e">
        <f>MAX(#REF!)+1</f>
        <v>#REF!</v>
      </c>
      <c r="AK73" s="28">
        <f>LOOKUP(R73,TR!$A$4:$A$11,TR!$B$4:$B$11)</f>
        <v>0.020439814814814817</v>
      </c>
    </row>
    <row r="74" spans="1:37" ht="12.75">
      <c r="A74" s="25" t="s">
        <v>97</v>
      </c>
      <c r="B74" s="29">
        <v>249</v>
      </c>
      <c r="C74" s="24" t="str">
        <f>LOOKUP(B74,'Startovní listina'!$B$3:$B$288,'Startovní listina'!$C$3:$C$288)</f>
        <v>Michl Václav</v>
      </c>
      <c r="D74" s="24" t="str">
        <f>LOOKUP(B74,'Startovní listina'!$B$3:$B$288,'Startovní listina'!$D$3:$D$288)</f>
        <v>Kanoistika Poděbrady</v>
      </c>
      <c r="E74" s="25">
        <f>LOOKUP(B74,'Startovní listina'!$B$3:$B$288,'Startovní listina'!$E$3:$E$288)</f>
        <v>1954</v>
      </c>
      <c r="F74" s="30">
        <v>0.027372685185185184</v>
      </c>
      <c r="G74" s="31" t="str">
        <f t="shared" si="10"/>
        <v> </v>
      </c>
      <c r="H74" s="31" t="str">
        <f t="shared" si="11"/>
        <v> </v>
      </c>
      <c r="I74" s="31">
        <f t="shared" si="12"/>
        <v>6</v>
      </c>
      <c r="J74" s="31" t="str">
        <f t="shared" si="13"/>
        <v> </v>
      </c>
      <c r="K74" s="31" t="str">
        <f t="shared" si="14"/>
        <v> </v>
      </c>
      <c r="L74" s="31" t="str">
        <f t="shared" si="15"/>
        <v> </v>
      </c>
      <c r="M74" s="31" t="str">
        <f t="shared" si="16"/>
        <v> </v>
      </c>
      <c r="N74" s="31" t="str">
        <f t="shared" si="17"/>
        <v> </v>
      </c>
      <c r="O74" s="31" t="str">
        <f t="shared" si="18"/>
        <v> </v>
      </c>
      <c r="P74" s="31" t="str">
        <f t="shared" si="19"/>
        <v> </v>
      </c>
      <c r="Q74" s="26" t="s">
        <v>27</v>
      </c>
      <c r="R74" s="27" t="str">
        <f>LOOKUP(B74,'Startovní listina'!$B$3:$B$288,'Startovní listina'!$F$3:$F$288)</f>
        <v>C</v>
      </c>
      <c r="S74" s="27" t="str">
        <f>LOOKUP(B74,'Startovní listina'!$B$3:$B$288,'Startovní listina'!$I$3:$I$288)</f>
        <v>N</v>
      </c>
      <c r="T74" s="27" t="str">
        <f>LOOKUP(B74,'Startovní listina'!$B$3:$B$288,'Startovní listina'!$J$3:$J$288)</f>
        <v>N</v>
      </c>
      <c r="U74" s="27" t="str">
        <f>LOOKUP(B74,'Startovní listina'!$B$3:$B$288,'Startovní listina'!$O$3:$O$288)</f>
        <v>N</v>
      </c>
      <c r="V74" s="27" t="str">
        <f>LOOKUP(B74,'Startovní listina'!$B$3:$B$288,'Startovní listina'!$P$3:$P$288)</f>
        <v>N</v>
      </c>
      <c r="W74" t="s">
        <v>27</v>
      </c>
      <c r="X74">
        <f>MAX(G$4:G73)+1</f>
        <v>44</v>
      </c>
      <c r="Y74">
        <f>MAX(H$4:H73)+1</f>
        <v>16</v>
      </c>
      <c r="Z74">
        <f>MAX(I$4:I73)+1</f>
        <v>6</v>
      </c>
      <c r="AA74">
        <f>MAX(J$4:J73)+1</f>
        <v>2</v>
      </c>
      <c r="AB74">
        <f>MAX(K$4:K73)+1</f>
        <v>1</v>
      </c>
      <c r="AC74">
        <f>MAX(L$4:L73)+1</f>
        <v>7</v>
      </c>
      <c r="AD74">
        <f>MAX(M$4:M73)+1</f>
        <v>1</v>
      </c>
      <c r="AE74">
        <f>MAX(N$4:N73)+1</f>
        <v>1</v>
      </c>
      <c r="AF74">
        <f>MAX(O$4:O73)+1</f>
        <v>8</v>
      </c>
      <c r="AG74" t="e">
        <f>MAX(#REF!)+1</f>
        <v>#REF!</v>
      </c>
      <c r="AH74">
        <f>MAX(P$4:P73)+1</f>
        <v>3</v>
      </c>
      <c r="AI74" t="e">
        <f>MAX(#REF!)+1</f>
        <v>#REF!</v>
      </c>
      <c r="AK74" s="28">
        <f>LOOKUP(R74,TR!$A$4:$A$11,TR!$B$4:$B$11)</f>
        <v>0.02342592592592593</v>
      </c>
    </row>
    <row r="75" spans="1:37" ht="12.75">
      <c r="A75" s="25" t="s">
        <v>98</v>
      </c>
      <c r="B75" s="29">
        <v>49</v>
      </c>
      <c r="C75" s="24" t="str">
        <f>LOOKUP(B75,'Startovní listina'!$B$3:$B$288,'Startovní listina'!$C$3:$C$288)</f>
        <v>Hladina Tomáš</v>
      </c>
      <c r="D75" s="24" t="str">
        <f>LOOKUP(B75,'Startovní listina'!$B$3:$B$288,'Startovní listina'!$D$3:$D$288)</f>
        <v>FOX Klub</v>
      </c>
      <c r="E75" s="25">
        <f>LOOKUP(B75,'Startovní listina'!$B$3:$B$288,'Startovní listina'!$E$3:$E$288)</f>
        <v>1982</v>
      </c>
      <c r="F75" s="30">
        <v>0.027384259259259257</v>
      </c>
      <c r="G75" s="31">
        <f t="shared" si="10"/>
        <v>44</v>
      </c>
      <c r="H75" s="31" t="str">
        <f t="shared" si="11"/>
        <v> </v>
      </c>
      <c r="I75" s="31" t="str">
        <f t="shared" si="12"/>
        <v> </v>
      </c>
      <c r="J75" s="31" t="str">
        <f t="shared" si="13"/>
        <v> </v>
      </c>
      <c r="K75" s="31" t="str">
        <f t="shared" si="14"/>
        <v> </v>
      </c>
      <c r="L75" s="31" t="str">
        <f t="shared" si="15"/>
        <v> </v>
      </c>
      <c r="M75" s="31" t="str">
        <f t="shared" si="16"/>
        <v> </v>
      </c>
      <c r="N75" s="31" t="str">
        <f t="shared" si="17"/>
        <v> </v>
      </c>
      <c r="O75" s="31" t="str">
        <f t="shared" si="18"/>
        <v> </v>
      </c>
      <c r="P75" s="31" t="str">
        <f t="shared" si="19"/>
        <v> </v>
      </c>
      <c r="Q75" s="26" t="s">
        <v>27</v>
      </c>
      <c r="R75" s="27" t="str">
        <f>LOOKUP(B75,'Startovní listina'!$B$3:$B$288,'Startovní listina'!$F$3:$F$288)</f>
        <v>A</v>
      </c>
      <c r="S75" s="27" t="str">
        <f>LOOKUP(B75,'Startovní listina'!$B$3:$B$288,'Startovní listina'!$I$3:$I$288)</f>
        <v>N</v>
      </c>
      <c r="T75" s="27" t="str">
        <f>LOOKUP(B75,'Startovní listina'!$B$3:$B$288,'Startovní listina'!$J$3:$J$288)</f>
        <v>N</v>
      </c>
      <c r="U75" s="27" t="str">
        <f>LOOKUP(B75,'Startovní listina'!$B$3:$B$288,'Startovní listina'!$O$3:$O$288)</f>
        <v>N</v>
      </c>
      <c r="V75" s="27" t="str">
        <f>LOOKUP(B75,'Startovní listina'!$B$3:$B$288,'Startovní listina'!$P$3:$P$288)</f>
        <v>N</v>
      </c>
      <c r="W75" t="s">
        <v>27</v>
      </c>
      <c r="X75">
        <f>MAX(G$4:G74)+1</f>
        <v>44</v>
      </c>
      <c r="Y75">
        <f>MAX(H$4:H74)+1</f>
        <v>16</v>
      </c>
      <c r="Z75">
        <f>MAX(I$4:I74)+1</f>
        <v>7</v>
      </c>
      <c r="AA75">
        <f>MAX(J$4:J74)+1</f>
        <v>2</v>
      </c>
      <c r="AB75">
        <f>MAX(K$4:K74)+1</f>
        <v>1</v>
      </c>
      <c r="AC75">
        <f>MAX(L$4:L74)+1</f>
        <v>7</v>
      </c>
      <c r="AD75">
        <f>MAX(M$4:M74)+1</f>
        <v>1</v>
      </c>
      <c r="AE75">
        <f>MAX(N$4:N74)+1</f>
        <v>1</v>
      </c>
      <c r="AF75">
        <f>MAX(O$4:O74)+1</f>
        <v>8</v>
      </c>
      <c r="AG75" t="e">
        <f>MAX(#REF!)+1</f>
        <v>#REF!</v>
      </c>
      <c r="AH75">
        <f>MAX(P$4:P74)+1</f>
        <v>3</v>
      </c>
      <c r="AI75" t="e">
        <f>MAX(#REF!)+1</f>
        <v>#REF!</v>
      </c>
      <c r="AK75" s="28">
        <f>LOOKUP(R75,TR!$A$4:$A$11,TR!$B$4:$B$11)</f>
        <v>0.020439814814814817</v>
      </c>
    </row>
    <row r="76" spans="1:37" ht="12.75">
      <c r="A76" s="25" t="s">
        <v>99</v>
      </c>
      <c r="B76" s="29">
        <v>38</v>
      </c>
      <c r="C76" s="24" t="str">
        <f>LOOKUP(B76,'Startovní listina'!$B$3:$B$288,'Startovní listina'!$C$3:$C$288)</f>
        <v>Sedlák Pavel</v>
      </c>
      <c r="D76" s="24" t="str">
        <f>LOOKUP(B76,'Startovní listina'!$B$3:$B$288,'Startovní listina'!$D$3:$D$288)</f>
        <v>TT Sport Stupno</v>
      </c>
      <c r="E76" s="25">
        <f>LOOKUP(B76,'Startovní listina'!$B$3:$B$288,'Startovní listina'!$E$3:$E$288)</f>
        <v>1971</v>
      </c>
      <c r="F76" s="30">
        <v>0.027395833333333338</v>
      </c>
      <c r="G76" s="31">
        <f t="shared" si="10"/>
        <v>45</v>
      </c>
      <c r="H76" s="31" t="str">
        <f t="shared" si="11"/>
        <v> </v>
      </c>
      <c r="I76" s="31" t="str">
        <f t="shared" si="12"/>
        <v> </v>
      </c>
      <c r="J76" s="31" t="str">
        <f t="shared" si="13"/>
        <v> </v>
      </c>
      <c r="K76" s="31" t="str">
        <f t="shared" si="14"/>
        <v> </v>
      </c>
      <c r="L76" s="31" t="str">
        <f t="shared" si="15"/>
        <v> </v>
      </c>
      <c r="M76" s="31" t="str">
        <f t="shared" si="16"/>
        <v> </v>
      </c>
      <c r="N76" s="31" t="str">
        <f t="shared" si="17"/>
        <v> </v>
      </c>
      <c r="O76" s="31" t="str">
        <f t="shared" si="18"/>
        <v> </v>
      </c>
      <c r="P76" s="31" t="str">
        <f t="shared" si="19"/>
        <v> </v>
      </c>
      <c r="Q76" s="26" t="s">
        <v>27</v>
      </c>
      <c r="R76" s="27" t="str">
        <f>LOOKUP(B76,'Startovní listina'!$B$3:$B$288,'Startovní listina'!$F$3:$F$288)</f>
        <v>A</v>
      </c>
      <c r="S76" s="27" t="str">
        <f>LOOKUP(B76,'Startovní listina'!$B$3:$B$288,'Startovní listina'!$I$3:$I$288)</f>
        <v>N</v>
      </c>
      <c r="T76" s="27" t="str">
        <f>LOOKUP(B76,'Startovní listina'!$B$3:$B$288,'Startovní listina'!$J$3:$J$288)</f>
        <v>N</v>
      </c>
      <c r="U76" s="27" t="str">
        <f>LOOKUP(B76,'Startovní listina'!$B$3:$B$288,'Startovní listina'!$O$3:$O$288)</f>
        <v>N</v>
      </c>
      <c r="V76" s="27" t="str">
        <f>LOOKUP(B76,'Startovní listina'!$B$3:$B$288,'Startovní listina'!$P$3:$P$288)</f>
        <v>N</v>
      </c>
      <c r="W76" t="s">
        <v>27</v>
      </c>
      <c r="X76">
        <f>MAX(G$4:G75)+1</f>
        <v>45</v>
      </c>
      <c r="Y76">
        <f>MAX(H$4:H75)+1</f>
        <v>16</v>
      </c>
      <c r="Z76">
        <f>MAX(I$4:I75)+1</f>
        <v>7</v>
      </c>
      <c r="AA76">
        <f>MAX(J$4:J75)+1</f>
        <v>2</v>
      </c>
      <c r="AB76">
        <f>MAX(K$4:K75)+1</f>
        <v>1</v>
      </c>
      <c r="AC76">
        <f>MAX(L$4:L75)+1</f>
        <v>7</v>
      </c>
      <c r="AD76">
        <f>MAX(M$4:M75)+1</f>
        <v>1</v>
      </c>
      <c r="AE76">
        <f>MAX(N$4:N75)+1</f>
        <v>1</v>
      </c>
      <c r="AF76">
        <f>MAX(O$4:O75)+1</f>
        <v>8</v>
      </c>
      <c r="AG76" t="e">
        <f>MAX(#REF!)+1</f>
        <v>#REF!</v>
      </c>
      <c r="AH76">
        <f>MAX(P$4:P75)+1</f>
        <v>3</v>
      </c>
      <c r="AI76" t="e">
        <f>MAX(#REF!)+1</f>
        <v>#REF!</v>
      </c>
      <c r="AK76" s="28">
        <f>LOOKUP(R76,TR!$A$4:$A$11,TR!$B$4:$B$11)</f>
        <v>0.020439814814814817</v>
      </c>
    </row>
    <row r="77" spans="1:37" ht="12.75">
      <c r="A77" s="25" t="s">
        <v>100</v>
      </c>
      <c r="B77" s="29">
        <v>68</v>
      </c>
      <c r="C77" s="24" t="str">
        <f>LOOKUP(B77,'Startovní listina'!$B$3:$B$288,'Startovní listina'!$C$3:$C$288)</f>
        <v>Kupr Jan</v>
      </c>
      <c r="D77" s="24" t="str">
        <f>LOOKUP(B77,'Startovní listina'!$B$3:$B$288,'Startovní listina'!$D$3:$D$288)</f>
        <v>LOKO Nymburk</v>
      </c>
      <c r="E77" s="25">
        <f>LOOKUP(B77,'Startovní listina'!$B$3:$B$288,'Startovní listina'!$E$3:$E$288)</f>
        <v>1985</v>
      </c>
      <c r="F77" s="30">
        <v>0.027430555555555555</v>
      </c>
      <c r="G77" s="31">
        <f t="shared" si="10"/>
        <v>46</v>
      </c>
      <c r="H77" s="31" t="str">
        <f t="shared" si="11"/>
        <v> </v>
      </c>
      <c r="I77" s="31" t="str">
        <f t="shared" si="12"/>
        <v> </v>
      </c>
      <c r="J77" s="31" t="str">
        <f t="shared" si="13"/>
        <v> </v>
      </c>
      <c r="K77" s="31" t="str">
        <f t="shared" si="14"/>
        <v> </v>
      </c>
      <c r="L77" s="31" t="str">
        <f t="shared" si="15"/>
        <v> </v>
      </c>
      <c r="M77" s="31" t="str">
        <f t="shared" si="16"/>
        <v> </v>
      </c>
      <c r="N77" s="31" t="str">
        <f t="shared" si="17"/>
        <v> </v>
      </c>
      <c r="O77" s="31" t="str">
        <f t="shared" si="18"/>
        <v> </v>
      </c>
      <c r="P77" s="31" t="str">
        <f t="shared" si="19"/>
        <v> </v>
      </c>
      <c r="Q77" s="26" t="s">
        <v>27</v>
      </c>
      <c r="R77" s="27" t="str">
        <f>LOOKUP(B77,'Startovní listina'!$B$3:$B$288,'Startovní listina'!$F$3:$F$288)</f>
        <v>A</v>
      </c>
      <c r="S77" s="27" t="str">
        <f>LOOKUP(B77,'Startovní listina'!$B$3:$B$288,'Startovní listina'!$I$3:$I$288)</f>
        <v>N</v>
      </c>
      <c r="T77" s="27" t="str">
        <f>LOOKUP(B77,'Startovní listina'!$B$3:$B$288,'Startovní listina'!$J$3:$J$288)</f>
        <v>N</v>
      </c>
      <c r="U77" s="27" t="str">
        <f>LOOKUP(B77,'Startovní listina'!$B$3:$B$288,'Startovní listina'!$O$3:$O$288)</f>
        <v>N</v>
      </c>
      <c r="V77" s="27" t="str">
        <f>LOOKUP(B77,'Startovní listina'!$B$3:$B$288,'Startovní listina'!$P$3:$P$288)</f>
        <v>N</v>
      </c>
      <c r="W77" t="s">
        <v>27</v>
      </c>
      <c r="X77">
        <f>MAX(G$4:G76)+1</f>
        <v>46</v>
      </c>
      <c r="Y77">
        <f>MAX(H$4:H76)+1</f>
        <v>16</v>
      </c>
      <c r="Z77">
        <f>MAX(I$4:I76)+1</f>
        <v>7</v>
      </c>
      <c r="AA77">
        <f>MAX(J$4:J76)+1</f>
        <v>2</v>
      </c>
      <c r="AB77">
        <f>MAX(K$4:K76)+1</f>
        <v>1</v>
      </c>
      <c r="AC77">
        <f>MAX(L$4:L76)+1</f>
        <v>7</v>
      </c>
      <c r="AD77">
        <f>MAX(M$4:M76)+1</f>
        <v>1</v>
      </c>
      <c r="AE77">
        <f>MAX(N$4:N76)+1</f>
        <v>1</v>
      </c>
      <c r="AF77">
        <f>MAX(O$4:O76)+1</f>
        <v>8</v>
      </c>
      <c r="AG77" t="e">
        <f>MAX(#REF!)+1</f>
        <v>#REF!</v>
      </c>
      <c r="AH77">
        <f>MAX(P$4:P76)+1</f>
        <v>3</v>
      </c>
      <c r="AI77" t="e">
        <f>MAX(#REF!)+1</f>
        <v>#REF!</v>
      </c>
      <c r="AK77" s="28">
        <f>LOOKUP(R77,TR!$A$4:$A$11,TR!$B$4:$B$11)</f>
        <v>0.020439814814814817</v>
      </c>
    </row>
    <row r="78" spans="1:37" ht="12.75">
      <c r="A78" s="25" t="s">
        <v>101</v>
      </c>
      <c r="B78" s="29">
        <v>259</v>
      </c>
      <c r="C78" s="24" t="str">
        <f>LOOKUP(B78,'Startovní listina'!$B$3:$B$288,'Startovní listina'!$C$3:$C$288)</f>
        <v>Paleček Bohumil</v>
      </c>
      <c r="D78" s="24" t="str">
        <f>LOOKUP(B78,'Startovní listina'!$B$3:$B$288,'Startovní listina'!$D$3:$D$288)</f>
        <v>Mukařov</v>
      </c>
      <c r="E78" s="25">
        <f>LOOKUP(B78,'Startovní listina'!$B$3:$B$288,'Startovní listina'!$E$3:$E$288)</f>
        <v>1957</v>
      </c>
      <c r="F78" s="30">
        <v>0.027453703703703702</v>
      </c>
      <c r="G78" s="31" t="str">
        <f t="shared" si="10"/>
        <v> </v>
      </c>
      <c r="H78" s="31" t="str">
        <f t="shared" si="11"/>
        <v> </v>
      </c>
      <c r="I78" s="31">
        <f t="shared" si="12"/>
        <v>7</v>
      </c>
      <c r="J78" s="31" t="str">
        <f t="shared" si="13"/>
        <v> </v>
      </c>
      <c r="K78" s="31" t="str">
        <f t="shared" si="14"/>
        <v> </v>
      </c>
      <c r="L78" s="31" t="str">
        <f t="shared" si="15"/>
        <v> </v>
      </c>
      <c r="M78" s="31" t="str">
        <f t="shared" si="16"/>
        <v> </v>
      </c>
      <c r="N78" s="31" t="str">
        <f t="shared" si="17"/>
        <v> </v>
      </c>
      <c r="O78" s="31">
        <f t="shared" si="18"/>
        <v>8</v>
      </c>
      <c r="P78" s="31" t="str">
        <f t="shared" si="19"/>
        <v> </v>
      </c>
      <c r="Q78" s="26" t="s">
        <v>27</v>
      </c>
      <c r="R78" s="27" t="str">
        <f>LOOKUP(B78,'Startovní listina'!$B$3:$B$288,'Startovní listina'!$F$3:$F$288)</f>
        <v>C</v>
      </c>
      <c r="S78" s="27" t="str">
        <f>LOOKUP(B78,'Startovní listina'!$B$3:$B$288,'Startovní listina'!$I$3:$I$288)</f>
        <v>A</v>
      </c>
      <c r="T78" s="27" t="str">
        <f>LOOKUP(B78,'Startovní listina'!$B$3:$B$288,'Startovní listina'!$J$3:$J$288)</f>
        <v>N</v>
      </c>
      <c r="U78" s="27" t="str">
        <f>LOOKUP(B78,'Startovní listina'!$B$3:$B$288,'Startovní listina'!$O$3:$O$288)</f>
        <v>N</v>
      </c>
      <c r="V78" s="27" t="str">
        <f>LOOKUP(B78,'Startovní listina'!$B$3:$B$288,'Startovní listina'!$P$3:$P$288)</f>
        <v>N</v>
      </c>
      <c r="W78" t="s">
        <v>27</v>
      </c>
      <c r="X78">
        <f>MAX(G$4:G77)+1</f>
        <v>47</v>
      </c>
      <c r="Y78">
        <f>MAX(H$4:H77)+1</f>
        <v>16</v>
      </c>
      <c r="Z78">
        <f>MAX(I$4:I77)+1</f>
        <v>7</v>
      </c>
      <c r="AA78">
        <f>MAX(J$4:J77)+1</f>
        <v>2</v>
      </c>
      <c r="AB78">
        <f>MAX(K$4:K77)+1</f>
        <v>1</v>
      </c>
      <c r="AC78">
        <f>MAX(L$4:L77)+1</f>
        <v>7</v>
      </c>
      <c r="AD78">
        <f>MAX(M$4:M77)+1</f>
        <v>1</v>
      </c>
      <c r="AE78">
        <f>MAX(N$4:N77)+1</f>
        <v>1</v>
      </c>
      <c r="AF78">
        <f>MAX(O$4:O77)+1</f>
        <v>8</v>
      </c>
      <c r="AG78" t="e">
        <f>MAX(#REF!)+1</f>
        <v>#REF!</v>
      </c>
      <c r="AH78">
        <f>MAX(P$4:P77)+1</f>
        <v>3</v>
      </c>
      <c r="AI78" t="e">
        <f>MAX(#REF!)+1</f>
        <v>#REF!</v>
      </c>
      <c r="AK78" s="28">
        <f>LOOKUP(R78,TR!$A$4:$A$11,TR!$B$4:$B$11)</f>
        <v>0.02342592592592593</v>
      </c>
    </row>
    <row r="79" spans="1:37" ht="12.75">
      <c r="A79" s="25" t="s">
        <v>102</v>
      </c>
      <c r="B79" s="29">
        <v>114</v>
      </c>
      <c r="C79" s="24" t="str">
        <f>LOOKUP(B79,'Startovní listina'!$B$3:$B$288,'Startovní listina'!$C$3:$C$288)</f>
        <v>Libánský Jiří</v>
      </c>
      <c r="D79" s="24" t="str">
        <f>LOOKUP(B79,'Startovní listina'!$B$3:$B$288,'Startovní listina'!$D$3:$D$288)</f>
        <v>Sedlčánky</v>
      </c>
      <c r="E79" s="25">
        <f>LOOKUP(B79,'Startovní listina'!$B$3:$B$288,'Startovní listina'!$E$3:$E$288)</f>
        <v>1976</v>
      </c>
      <c r="F79" s="30">
        <v>0.027488425925925927</v>
      </c>
      <c r="G79" s="31">
        <f t="shared" si="10"/>
        <v>47</v>
      </c>
      <c r="H79" s="31" t="str">
        <f t="shared" si="11"/>
        <v> </v>
      </c>
      <c r="I79" s="31" t="str">
        <f t="shared" si="12"/>
        <v> </v>
      </c>
      <c r="J79" s="31" t="str">
        <f t="shared" si="13"/>
        <v> </v>
      </c>
      <c r="K79" s="31" t="str">
        <f t="shared" si="14"/>
        <v> </v>
      </c>
      <c r="L79" s="31" t="str">
        <f t="shared" si="15"/>
        <v> </v>
      </c>
      <c r="M79" s="31" t="str">
        <f t="shared" si="16"/>
        <v> </v>
      </c>
      <c r="N79" s="31" t="str">
        <f t="shared" si="17"/>
        <v> </v>
      </c>
      <c r="O79" s="31" t="str">
        <f t="shared" si="18"/>
        <v> </v>
      </c>
      <c r="P79" s="31" t="str">
        <f t="shared" si="19"/>
        <v> </v>
      </c>
      <c r="Q79" s="26" t="s">
        <v>27</v>
      </c>
      <c r="R79" s="27" t="str">
        <f>LOOKUP(B79,'Startovní listina'!$B$3:$B$288,'Startovní listina'!$F$3:$F$288)</f>
        <v>A</v>
      </c>
      <c r="S79" s="27" t="str">
        <f>LOOKUP(B79,'Startovní listina'!$B$3:$B$288,'Startovní listina'!$I$3:$I$288)</f>
        <v>N</v>
      </c>
      <c r="T79" s="27" t="str">
        <f>LOOKUP(B79,'Startovní listina'!$B$3:$B$288,'Startovní listina'!$J$3:$J$288)</f>
        <v>N</v>
      </c>
      <c r="U79" s="27" t="str">
        <f>LOOKUP(B79,'Startovní listina'!$B$3:$B$288,'Startovní listina'!$O$3:$O$288)</f>
        <v>N</v>
      </c>
      <c r="V79" s="27" t="str">
        <f>LOOKUP(B79,'Startovní listina'!$B$3:$B$288,'Startovní listina'!$P$3:$P$288)</f>
        <v>N</v>
      </c>
      <c r="W79" t="s">
        <v>27</v>
      </c>
      <c r="X79">
        <f>MAX(G$4:G78)+1</f>
        <v>47</v>
      </c>
      <c r="Y79">
        <f>MAX(H$4:H78)+1</f>
        <v>16</v>
      </c>
      <c r="Z79">
        <f>MAX(I$4:I78)+1</f>
        <v>8</v>
      </c>
      <c r="AA79">
        <f>MAX(J$4:J78)+1</f>
        <v>2</v>
      </c>
      <c r="AB79">
        <f>MAX(K$4:K78)+1</f>
        <v>1</v>
      </c>
      <c r="AC79">
        <f>MAX(L$4:L78)+1</f>
        <v>7</v>
      </c>
      <c r="AD79">
        <f>MAX(M$4:M78)+1</f>
        <v>1</v>
      </c>
      <c r="AE79">
        <f>MAX(N$4:N78)+1</f>
        <v>1</v>
      </c>
      <c r="AF79">
        <f>MAX(O$4:O78)+1</f>
        <v>9</v>
      </c>
      <c r="AG79" t="e">
        <f>MAX(#REF!)+1</f>
        <v>#REF!</v>
      </c>
      <c r="AH79">
        <f>MAX(P$4:P78)+1</f>
        <v>3</v>
      </c>
      <c r="AI79" t="e">
        <f>MAX(#REF!)+1</f>
        <v>#REF!</v>
      </c>
      <c r="AK79" s="28">
        <f>LOOKUP(R79,TR!$A$4:$A$11,TR!$B$4:$B$11)</f>
        <v>0.020439814814814817</v>
      </c>
    </row>
    <row r="80" spans="1:37" ht="12.75">
      <c r="A80" s="25" t="s">
        <v>103</v>
      </c>
      <c r="B80" s="29">
        <v>67</v>
      </c>
      <c r="C80" s="24" t="str">
        <f>LOOKUP(B80,'Startovní listina'!$B$3:$B$288,'Startovní listina'!$C$3:$C$288)</f>
        <v>Kupr Jaroslav</v>
      </c>
      <c r="D80" s="24" t="str">
        <f>LOOKUP(B80,'Startovní listina'!$B$3:$B$288,'Startovní listina'!$D$3:$D$288)</f>
        <v>Hovětrník</v>
      </c>
      <c r="E80" s="25">
        <f>LOOKUP(B80,'Startovní listina'!$B$3:$B$288,'Startovní listina'!$E$3:$E$288)</f>
        <v>1980</v>
      </c>
      <c r="F80" s="30">
        <v>0.0275</v>
      </c>
      <c r="G80" s="31">
        <f t="shared" si="10"/>
        <v>48</v>
      </c>
      <c r="H80" s="31" t="str">
        <f t="shared" si="11"/>
        <v> </v>
      </c>
      <c r="I80" s="31" t="str">
        <f t="shared" si="12"/>
        <v> </v>
      </c>
      <c r="J80" s="31" t="str">
        <f t="shared" si="13"/>
        <v> </v>
      </c>
      <c r="K80" s="31" t="str">
        <f t="shared" si="14"/>
        <v> </v>
      </c>
      <c r="L80" s="31" t="str">
        <f t="shared" si="15"/>
        <v> </v>
      </c>
      <c r="M80" s="31" t="str">
        <f t="shared" si="16"/>
        <v> </v>
      </c>
      <c r="N80" s="31" t="str">
        <f t="shared" si="17"/>
        <v> </v>
      </c>
      <c r="O80" s="31" t="str">
        <f t="shared" si="18"/>
        <v> </v>
      </c>
      <c r="P80" s="31" t="str">
        <f t="shared" si="19"/>
        <v> </v>
      </c>
      <c r="Q80" s="26" t="s">
        <v>27</v>
      </c>
      <c r="R80" s="27" t="str">
        <f>LOOKUP(B80,'Startovní listina'!$B$3:$B$288,'Startovní listina'!$F$3:$F$288)</f>
        <v>A</v>
      </c>
      <c r="S80" s="27" t="str">
        <f>LOOKUP(B80,'Startovní listina'!$B$3:$B$288,'Startovní listina'!$I$3:$I$288)</f>
        <v>N</v>
      </c>
      <c r="T80" s="27" t="str">
        <f>LOOKUP(B80,'Startovní listina'!$B$3:$B$288,'Startovní listina'!$J$3:$J$288)</f>
        <v>N</v>
      </c>
      <c r="U80" s="27" t="str">
        <f>LOOKUP(B80,'Startovní listina'!$B$3:$B$288,'Startovní listina'!$O$3:$O$288)</f>
        <v>N</v>
      </c>
      <c r="V80" s="27" t="str">
        <f>LOOKUP(B80,'Startovní listina'!$B$3:$B$288,'Startovní listina'!$P$3:$P$288)</f>
        <v>N</v>
      </c>
      <c r="W80" t="s">
        <v>27</v>
      </c>
      <c r="X80">
        <f>MAX(G$4:G79)+1</f>
        <v>48</v>
      </c>
      <c r="Y80">
        <f>MAX(H$4:H79)+1</f>
        <v>16</v>
      </c>
      <c r="Z80">
        <f>MAX(I$4:I79)+1</f>
        <v>8</v>
      </c>
      <c r="AA80">
        <f>MAX(J$4:J79)+1</f>
        <v>2</v>
      </c>
      <c r="AB80">
        <f>MAX(K$4:K79)+1</f>
        <v>1</v>
      </c>
      <c r="AC80">
        <f>MAX(L$4:L79)+1</f>
        <v>7</v>
      </c>
      <c r="AD80">
        <f>MAX(M$4:M79)+1</f>
        <v>1</v>
      </c>
      <c r="AE80">
        <f>MAX(N$4:N79)+1</f>
        <v>1</v>
      </c>
      <c r="AF80">
        <f>MAX(O$4:O79)+1</f>
        <v>9</v>
      </c>
      <c r="AG80" t="e">
        <f>MAX(#REF!)+1</f>
        <v>#REF!</v>
      </c>
      <c r="AH80">
        <f>MAX(P$4:P79)+1</f>
        <v>3</v>
      </c>
      <c r="AI80" t="e">
        <f>MAX(#REF!)+1</f>
        <v>#REF!</v>
      </c>
      <c r="AK80" s="28">
        <f>LOOKUP(R80,TR!$A$4:$A$11,TR!$B$4:$B$11)</f>
        <v>0.020439814814814817</v>
      </c>
    </row>
    <row r="81" spans="1:37" ht="12.75">
      <c r="A81" s="25" t="s">
        <v>104</v>
      </c>
      <c r="B81" s="29">
        <v>113</v>
      </c>
      <c r="C81" s="24" t="str">
        <f>LOOKUP(B81,'Startovní listina'!$B$3:$B$288,'Startovní listina'!$C$3:$C$288)</f>
        <v>Esser Miroslav</v>
      </c>
      <c r="D81" s="24" t="str">
        <f>LOOKUP(B81,'Startovní listina'!$B$3:$B$288,'Startovní listina'!$D$3:$D$288)</f>
        <v>Vodafone</v>
      </c>
      <c r="E81" s="25">
        <f>LOOKUP(B81,'Startovní listina'!$B$3:$B$288,'Startovní listina'!$E$3:$E$288)</f>
        <v>1978</v>
      </c>
      <c r="F81" s="30">
        <v>0.027511574074074074</v>
      </c>
      <c r="G81" s="31">
        <f t="shared" si="10"/>
        <v>49</v>
      </c>
      <c r="H81" s="31" t="str">
        <f t="shared" si="11"/>
        <v> </v>
      </c>
      <c r="I81" s="31" t="str">
        <f t="shared" si="12"/>
        <v> </v>
      </c>
      <c r="J81" s="31" t="str">
        <f t="shared" si="13"/>
        <v> </v>
      </c>
      <c r="K81" s="31" t="str">
        <f t="shared" si="14"/>
        <v> </v>
      </c>
      <c r="L81" s="31" t="str">
        <f t="shared" si="15"/>
        <v> </v>
      </c>
      <c r="M81" s="31" t="str">
        <f t="shared" si="16"/>
        <v> </v>
      </c>
      <c r="N81" s="31" t="str">
        <f t="shared" si="17"/>
        <v> </v>
      </c>
      <c r="O81" s="31" t="str">
        <f t="shared" si="18"/>
        <v> </v>
      </c>
      <c r="P81" s="31" t="str">
        <f t="shared" si="19"/>
        <v> </v>
      </c>
      <c r="Q81" s="26" t="s">
        <v>27</v>
      </c>
      <c r="R81" s="27" t="str">
        <f>LOOKUP(B81,'Startovní listina'!$B$3:$B$288,'Startovní listina'!$F$3:$F$288)</f>
        <v>A</v>
      </c>
      <c r="S81" s="27" t="str">
        <f>LOOKUP(B81,'Startovní listina'!$B$3:$B$288,'Startovní listina'!$I$3:$I$288)</f>
        <v>N</v>
      </c>
      <c r="T81" s="27" t="str">
        <f>LOOKUP(B81,'Startovní listina'!$B$3:$B$288,'Startovní listina'!$J$3:$J$288)</f>
        <v>N</v>
      </c>
      <c r="U81" s="27" t="str">
        <f>LOOKUP(B81,'Startovní listina'!$B$3:$B$288,'Startovní listina'!$O$3:$O$288)</f>
        <v>N</v>
      </c>
      <c r="V81" s="27" t="str">
        <f>LOOKUP(B81,'Startovní listina'!$B$3:$B$288,'Startovní listina'!$P$3:$P$288)</f>
        <v>N</v>
      </c>
      <c r="W81" t="s">
        <v>27</v>
      </c>
      <c r="X81">
        <f>MAX(G$4:G80)+1</f>
        <v>49</v>
      </c>
      <c r="Y81">
        <f>MAX(H$4:H80)+1</f>
        <v>16</v>
      </c>
      <c r="Z81">
        <f>MAX(I$4:I80)+1</f>
        <v>8</v>
      </c>
      <c r="AA81">
        <f>MAX(J$4:J80)+1</f>
        <v>2</v>
      </c>
      <c r="AB81">
        <f>MAX(K$4:K80)+1</f>
        <v>1</v>
      </c>
      <c r="AC81">
        <f>MAX(L$4:L80)+1</f>
        <v>7</v>
      </c>
      <c r="AD81">
        <f>MAX(M$4:M80)+1</f>
        <v>1</v>
      </c>
      <c r="AE81">
        <f>MAX(N$4:N80)+1</f>
        <v>1</v>
      </c>
      <c r="AF81">
        <f>MAX(O$4:O80)+1</f>
        <v>9</v>
      </c>
      <c r="AG81" t="e">
        <f>MAX(#REF!)+1</f>
        <v>#REF!</v>
      </c>
      <c r="AH81">
        <f>MAX(P$4:P80)+1</f>
        <v>3</v>
      </c>
      <c r="AI81" t="e">
        <f>MAX(#REF!)+1</f>
        <v>#REF!</v>
      </c>
      <c r="AK81" s="28">
        <f>LOOKUP(R81,TR!$A$4:$A$11,TR!$B$4:$B$11)</f>
        <v>0.020439814814814817</v>
      </c>
    </row>
    <row r="82" spans="1:37" ht="12.75">
      <c r="A82" s="25" t="s">
        <v>105</v>
      </c>
      <c r="B82" s="29">
        <v>298</v>
      </c>
      <c r="C82" s="24" t="str">
        <f>LOOKUP(B82,'Startovní listina'!$B$3:$B$288,'Startovní listina'!$C$3:$C$288)</f>
        <v>Miler Pavel</v>
      </c>
      <c r="D82" s="24" t="str">
        <f>LOOKUP(B82,'Startovní listina'!$B$3:$B$288,'Startovní listina'!$D$3:$D$288)</f>
        <v>Sokol Kolín</v>
      </c>
      <c r="E82" s="25">
        <f>LOOKUP(B82,'Startovní listina'!$B$3:$B$288,'Startovní listina'!$E$3:$E$288)</f>
        <v>1979</v>
      </c>
      <c r="F82" s="30">
        <v>0.027523148148148147</v>
      </c>
      <c r="G82" s="31">
        <f t="shared" si="10"/>
        <v>50</v>
      </c>
      <c r="H82" s="31" t="str">
        <f t="shared" si="11"/>
        <v> </v>
      </c>
      <c r="I82" s="31" t="str">
        <f t="shared" si="12"/>
        <v> </v>
      </c>
      <c r="J82" s="31" t="str">
        <f t="shared" si="13"/>
        <v> </v>
      </c>
      <c r="K82" s="31" t="str">
        <f t="shared" si="14"/>
        <v> </v>
      </c>
      <c r="L82" s="31" t="str">
        <f t="shared" si="15"/>
        <v> </v>
      </c>
      <c r="M82" s="31" t="str">
        <f t="shared" si="16"/>
        <v> </v>
      </c>
      <c r="N82" s="31" t="str">
        <f t="shared" si="17"/>
        <v> </v>
      </c>
      <c r="O82" s="31">
        <f t="shared" si="18"/>
        <v>9</v>
      </c>
      <c r="P82" s="31" t="str">
        <f t="shared" si="19"/>
        <v> </v>
      </c>
      <c r="Q82" s="26" t="s">
        <v>27</v>
      </c>
      <c r="R82" s="27" t="str">
        <f>LOOKUP(B82,'Startovní listina'!$B$3:$B$288,'Startovní listina'!$F$3:$F$288)</f>
        <v>A</v>
      </c>
      <c r="S82" s="27" t="str">
        <f>LOOKUP(B82,'Startovní listina'!$B$3:$B$288,'Startovní listina'!$I$3:$I$288)</f>
        <v>A</v>
      </c>
      <c r="T82" s="27" t="str">
        <f>LOOKUP(B82,'Startovní listina'!$B$3:$B$288,'Startovní listina'!$J$3:$J$288)</f>
        <v>N</v>
      </c>
      <c r="U82" s="27" t="str">
        <f>LOOKUP(B82,'Startovní listina'!$B$3:$B$288,'Startovní listina'!$O$3:$O$288)</f>
        <v>N</v>
      </c>
      <c r="V82" s="27" t="str">
        <f>LOOKUP(B82,'Startovní listina'!$B$3:$B$288,'Startovní listina'!$P$3:$P$288)</f>
        <v>N</v>
      </c>
      <c r="W82" t="s">
        <v>27</v>
      </c>
      <c r="X82">
        <f>MAX(G$4:G81)+1</f>
        <v>50</v>
      </c>
      <c r="Y82">
        <f>MAX(H$4:H81)+1</f>
        <v>16</v>
      </c>
      <c r="Z82">
        <f>MAX(I$4:I81)+1</f>
        <v>8</v>
      </c>
      <c r="AA82">
        <f>MAX(J$4:J81)+1</f>
        <v>2</v>
      </c>
      <c r="AB82">
        <f>MAX(K$4:K81)+1</f>
        <v>1</v>
      </c>
      <c r="AC82">
        <f>MAX(L$4:L81)+1</f>
        <v>7</v>
      </c>
      <c r="AD82">
        <f>MAX(M$4:M81)+1</f>
        <v>1</v>
      </c>
      <c r="AE82">
        <f>MAX(N$4:N81)+1</f>
        <v>1</v>
      </c>
      <c r="AF82">
        <f>MAX(O$4:O81)+1</f>
        <v>9</v>
      </c>
      <c r="AG82" t="e">
        <f>MAX(#REF!)+1</f>
        <v>#REF!</v>
      </c>
      <c r="AH82">
        <f>MAX(P$4:P81)+1</f>
        <v>3</v>
      </c>
      <c r="AI82" t="e">
        <f>MAX(#REF!)+1</f>
        <v>#REF!</v>
      </c>
      <c r="AK82" s="28">
        <f>LOOKUP(R82,TR!$A$4:$A$11,TR!$B$4:$B$11)</f>
        <v>0.020439814814814817</v>
      </c>
    </row>
    <row r="83" spans="1:37" ht="12.75">
      <c r="A83" s="25" t="s">
        <v>106</v>
      </c>
      <c r="B83" s="29">
        <v>195</v>
      </c>
      <c r="C83" s="24" t="str">
        <f>LOOKUP(B83,'Startovní listina'!$B$3:$B$288,'Startovní listina'!$C$3:$C$288)</f>
        <v>Kašparec Petr</v>
      </c>
      <c r="D83" s="24" t="str">
        <f>LOOKUP(B83,'Startovní listina'!$B$3:$B$288,'Startovní listina'!$D$3:$D$288)</f>
        <v>AC Česká Lípa</v>
      </c>
      <c r="E83" s="25">
        <f>LOOKUP(B83,'Startovní listina'!$B$3:$B$288,'Startovní listina'!$E$3:$E$288)</f>
        <v>1962</v>
      </c>
      <c r="F83" s="30">
        <v>0.027546296296296294</v>
      </c>
      <c r="G83" s="31" t="str">
        <f t="shared" si="10"/>
        <v> </v>
      </c>
      <c r="H83" s="31">
        <f t="shared" si="11"/>
        <v>16</v>
      </c>
      <c r="I83" s="31" t="str">
        <f t="shared" si="12"/>
        <v> </v>
      </c>
      <c r="J83" s="31" t="str">
        <f t="shared" si="13"/>
        <v> </v>
      </c>
      <c r="K83" s="31" t="str">
        <f t="shared" si="14"/>
        <v> </v>
      </c>
      <c r="L83" s="31" t="str">
        <f t="shared" si="15"/>
        <v> </v>
      </c>
      <c r="M83" s="31" t="str">
        <f t="shared" si="16"/>
        <v> </v>
      </c>
      <c r="N83" s="31" t="str">
        <f t="shared" si="17"/>
        <v> </v>
      </c>
      <c r="O83" s="31" t="str">
        <f t="shared" si="18"/>
        <v> </v>
      </c>
      <c r="P83" s="31" t="str">
        <f t="shared" si="19"/>
        <v> </v>
      </c>
      <c r="Q83" s="26" t="s">
        <v>27</v>
      </c>
      <c r="R83" s="27" t="str">
        <f>LOOKUP(B83,'Startovní listina'!$B$3:$B$288,'Startovní listina'!$F$3:$F$288)</f>
        <v>B</v>
      </c>
      <c r="S83" s="27" t="str">
        <f>LOOKUP(B83,'Startovní listina'!$B$3:$B$288,'Startovní listina'!$I$3:$I$288)</f>
        <v>N</v>
      </c>
      <c r="T83" s="27" t="str">
        <f>LOOKUP(B83,'Startovní listina'!$B$3:$B$288,'Startovní listina'!$J$3:$J$288)</f>
        <v>N</v>
      </c>
      <c r="U83" s="27" t="str">
        <f>LOOKUP(B83,'Startovní listina'!$B$3:$B$288,'Startovní listina'!$O$3:$O$288)</f>
        <v>N</v>
      </c>
      <c r="V83" s="27" t="str">
        <f>LOOKUP(B83,'Startovní listina'!$B$3:$B$288,'Startovní listina'!$P$3:$P$288)</f>
        <v>N</v>
      </c>
      <c r="W83" t="s">
        <v>27</v>
      </c>
      <c r="X83">
        <f>MAX(G$4:G82)+1</f>
        <v>51</v>
      </c>
      <c r="Y83">
        <f>MAX(H$4:H82)+1</f>
        <v>16</v>
      </c>
      <c r="Z83">
        <f>MAX(I$4:I82)+1</f>
        <v>8</v>
      </c>
      <c r="AA83">
        <f>MAX(J$4:J82)+1</f>
        <v>2</v>
      </c>
      <c r="AB83">
        <f>MAX(K$4:K82)+1</f>
        <v>1</v>
      </c>
      <c r="AC83">
        <f>MAX(L$4:L82)+1</f>
        <v>7</v>
      </c>
      <c r="AD83">
        <f>MAX(M$4:M82)+1</f>
        <v>1</v>
      </c>
      <c r="AE83">
        <f>MAX(N$4:N82)+1</f>
        <v>1</v>
      </c>
      <c r="AF83">
        <f>MAX(O$4:O82)+1</f>
        <v>10</v>
      </c>
      <c r="AG83" t="e">
        <f>MAX(#REF!)+1</f>
        <v>#REF!</v>
      </c>
      <c r="AH83">
        <f>MAX(P$4:P82)+1</f>
        <v>3</v>
      </c>
      <c r="AI83" t="e">
        <f>MAX(#REF!)+1</f>
        <v>#REF!</v>
      </c>
      <c r="AK83" s="28">
        <f>LOOKUP(R83,TR!$A$4:$A$11,TR!$B$4:$B$11)</f>
        <v>0.021863425925925925</v>
      </c>
    </row>
    <row r="84" spans="1:37" ht="12.75">
      <c r="A84" s="25" t="s">
        <v>107</v>
      </c>
      <c r="B84" s="29">
        <v>260</v>
      </c>
      <c r="C84" s="24" t="str">
        <f>LOOKUP(B84,'Startovní listina'!$B$3:$B$288,'Startovní listina'!$C$3:$C$288)</f>
        <v>Hrdina Vilém</v>
      </c>
      <c r="D84" s="24" t="str">
        <f>LOOKUP(B84,'Startovní listina'!$B$3:$B$288,'Startovní listina'!$D$3:$D$288)</f>
        <v>Praha 8</v>
      </c>
      <c r="E84" s="25">
        <f>LOOKUP(B84,'Startovní listina'!$B$3:$B$288,'Startovní listina'!$E$3:$E$288)</f>
        <v>1956</v>
      </c>
      <c r="F84" s="30">
        <v>0.02756944444444445</v>
      </c>
      <c r="G84" s="31" t="str">
        <f t="shared" si="10"/>
        <v> </v>
      </c>
      <c r="H84" s="31" t="str">
        <f t="shared" si="11"/>
        <v> </v>
      </c>
      <c r="I84" s="31">
        <f t="shared" si="12"/>
        <v>8</v>
      </c>
      <c r="J84" s="31" t="str">
        <f t="shared" si="13"/>
        <v> </v>
      </c>
      <c r="K84" s="31" t="str">
        <f t="shared" si="14"/>
        <v> </v>
      </c>
      <c r="L84" s="31" t="str">
        <f t="shared" si="15"/>
        <v> </v>
      </c>
      <c r="M84" s="31" t="str">
        <f t="shared" si="16"/>
        <v> </v>
      </c>
      <c r="N84" s="31" t="str">
        <f t="shared" si="17"/>
        <v> </v>
      </c>
      <c r="O84" s="31" t="str">
        <f t="shared" si="18"/>
        <v> </v>
      </c>
      <c r="P84" s="31" t="str">
        <f t="shared" si="19"/>
        <v> </v>
      </c>
      <c r="Q84" s="26" t="s">
        <v>27</v>
      </c>
      <c r="R84" s="27" t="str">
        <f>LOOKUP(B84,'Startovní listina'!$B$3:$B$288,'Startovní listina'!$F$3:$F$288)</f>
        <v>C</v>
      </c>
      <c r="S84" s="27" t="str">
        <f>LOOKUP(B84,'Startovní listina'!$B$3:$B$288,'Startovní listina'!$I$3:$I$288)</f>
        <v>N</v>
      </c>
      <c r="T84" s="27" t="str">
        <f>LOOKUP(B84,'Startovní listina'!$B$3:$B$288,'Startovní listina'!$J$3:$J$288)</f>
        <v>N</v>
      </c>
      <c r="U84" s="27" t="str">
        <f>LOOKUP(B84,'Startovní listina'!$B$3:$B$288,'Startovní listina'!$O$3:$O$288)</f>
        <v>N</v>
      </c>
      <c r="V84" s="27" t="str">
        <f>LOOKUP(B84,'Startovní listina'!$B$3:$B$288,'Startovní listina'!$P$3:$P$288)</f>
        <v>N</v>
      </c>
      <c r="W84" t="s">
        <v>27</v>
      </c>
      <c r="X84">
        <f>MAX(G$4:G83)+1</f>
        <v>51</v>
      </c>
      <c r="Y84">
        <f>MAX(H$4:H83)+1</f>
        <v>17</v>
      </c>
      <c r="Z84">
        <f>MAX(I$4:I83)+1</f>
        <v>8</v>
      </c>
      <c r="AA84">
        <f>MAX(J$4:J83)+1</f>
        <v>2</v>
      </c>
      <c r="AB84">
        <f>MAX(K$4:K83)+1</f>
        <v>1</v>
      </c>
      <c r="AC84">
        <f>MAX(L$4:L83)+1</f>
        <v>7</v>
      </c>
      <c r="AD84">
        <f>MAX(M$4:M83)+1</f>
        <v>1</v>
      </c>
      <c r="AE84">
        <f>MAX(N$4:N83)+1</f>
        <v>1</v>
      </c>
      <c r="AF84">
        <f>MAX(O$4:O83)+1</f>
        <v>10</v>
      </c>
      <c r="AG84" t="e">
        <f>MAX(#REF!)+1</f>
        <v>#REF!</v>
      </c>
      <c r="AH84">
        <f>MAX(P$4:P83)+1</f>
        <v>3</v>
      </c>
      <c r="AI84" t="e">
        <f>MAX(#REF!)+1</f>
        <v>#REF!</v>
      </c>
      <c r="AK84" s="28">
        <f>LOOKUP(R84,TR!$A$4:$A$11,TR!$B$4:$B$11)</f>
        <v>0.02342592592592593</v>
      </c>
    </row>
    <row r="85" spans="1:37" ht="12.75">
      <c r="A85" s="25" t="s">
        <v>108</v>
      </c>
      <c r="B85" s="29">
        <v>50</v>
      </c>
      <c r="C85" s="24" t="str">
        <f>LOOKUP(B85,'Startovní listina'!$B$3:$B$288,'Startovní listina'!$C$3:$C$288)</f>
        <v>Vicen Martin</v>
      </c>
      <c r="D85" s="24" t="str">
        <f>LOOKUP(B85,'Startovní listina'!$B$3:$B$288,'Startovní listina'!$D$3:$D$288)</f>
        <v>Bratislava</v>
      </c>
      <c r="E85" s="25">
        <f>LOOKUP(B85,'Startovní listina'!$B$3:$B$288,'Startovní listina'!$E$3:$E$288)</f>
        <v>1978</v>
      </c>
      <c r="F85" s="32">
        <v>0.02758101851851852</v>
      </c>
      <c r="G85" s="31">
        <f t="shared" si="10"/>
        <v>51</v>
      </c>
      <c r="H85" s="31" t="str">
        <f t="shared" si="11"/>
        <v> </v>
      </c>
      <c r="I85" s="31" t="str">
        <f t="shared" si="12"/>
        <v> </v>
      </c>
      <c r="J85" s="31" t="str">
        <f t="shared" si="13"/>
        <v> </v>
      </c>
      <c r="K85" s="31" t="str">
        <f t="shared" si="14"/>
        <v> </v>
      </c>
      <c r="L85" s="31" t="str">
        <f t="shared" si="15"/>
        <v> </v>
      </c>
      <c r="M85" s="31" t="str">
        <f t="shared" si="16"/>
        <v> </v>
      </c>
      <c r="N85" s="31" t="str">
        <f t="shared" si="17"/>
        <v> </v>
      </c>
      <c r="O85" s="31" t="str">
        <f t="shared" si="18"/>
        <v> </v>
      </c>
      <c r="P85" s="31" t="str">
        <f t="shared" si="19"/>
        <v> </v>
      </c>
      <c r="Q85" s="26" t="s">
        <v>27</v>
      </c>
      <c r="R85" s="27" t="str">
        <f>LOOKUP(B85,'Startovní listina'!$B$3:$B$288,'Startovní listina'!$F$3:$F$288)</f>
        <v>A</v>
      </c>
      <c r="S85" s="27" t="str">
        <f>LOOKUP(B85,'Startovní listina'!$B$3:$B$288,'Startovní listina'!$I$3:$I$288)</f>
        <v>N</v>
      </c>
      <c r="T85" s="27" t="str">
        <f>LOOKUP(B85,'Startovní listina'!$B$3:$B$288,'Startovní listina'!$J$3:$J$288)</f>
        <v>N</v>
      </c>
      <c r="U85" s="27" t="str">
        <f>LOOKUP(B85,'Startovní listina'!$B$3:$B$288,'Startovní listina'!$O$3:$O$288)</f>
        <v>N</v>
      </c>
      <c r="V85" s="27" t="str">
        <f>LOOKUP(B85,'Startovní listina'!$B$3:$B$288,'Startovní listina'!$P$3:$P$288)</f>
        <v>N</v>
      </c>
      <c r="W85" t="s">
        <v>27</v>
      </c>
      <c r="X85">
        <f>MAX(G$4:G84)+1</f>
        <v>51</v>
      </c>
      <c r="Y85">
        <f>MAX(H$4:H84)+1</f>
        <v>17</v>
      </c>
      <c r="Z85">
        <f>MAX(I$4:I84)+1</f>
        <v>9</v>
      </c>
      <c r="AA85">
        <f>MAX(J$4:J84)+1</f>
        <v>2</v>
      </c>
      <c r="AB85">
        <f>MAX(K$4:K84)+1</f>
        <v>1</v>
      </c>
      <c r="AC85">
        <f>MAX(L$4:L84)+1</f>
        <v>7</v>
      </c>
      <c r="AD85">
        <f>MAX(M$4:M84)+1</f>
        <v>1</v>
      </c>
      <c r="AE85">
        <f>MAX(N$4:N84)+1</f>
        <v>1</v>
      </c>
      <c r="AF85">
        <f>MAX(O$4:O84)+1</f>
        <v>10</v>
      </c>
      <c r="AG85" t="e">
        <f>MAX(#REF!)+1</f>
        <v>#REF!</v>
      </c>
      <c r="AH85">
        <f>MAX(P$4:P84)+1</f>
        <v>3</v>
      </c>
      <c r="AI85" t="e">
        <f>MAX(#REF!)+1</f>
        <v>#REF!</v>
      </c>
      <c r="AK85" s="28">
        <f>LOOKUP(R85,TR!$A$4:$A$11,TR!$B$4:$B$11)</f>
        <v>0.020439814814814817</v>
      </c>
    </row>
    <row r="86" spans="1:37" ht="12.75">
      <c r="A86" s="25" t="s">
        <v>109</v>
      </c>
      <c r="B86" s="29">
        <v>7</v>
      </c>
      <c r="C86" s="24" t="str">
        <f>LOOKUP(B86,'Startovní listina'!$B$3:$B$288,'Startovní listina'!$C$3:$C$288)</f>
        <v>Babica Milan</v>
      </c>
      <c r="D86" s="24" t="str">
        <f>LOOKUP(B86,'Startovní listina'!$B$3:$B$288,'Startovní listina'!$D$3:$D$288)</f>
        <v>Ironman Sudoměř</v>
      </c>
      <c r="E86" s="25">
        <f>LOOKUP(B86,'Startovní listina'!$B$3:$B$288,'Startovní listina'!$E$3:$E$288)</f>
        <v>1981</v>
      </c>
      <c r="F86" s="30">
        <v>0.027627314814814813</v>
      </c>
      <c r="G86" s="31">
        <f t="shared" si="10"/>
        <v>52</v>
      </c>
      <c r="H86" s="31" t="str">
        <f t="shared" si="11"/>
        <v> </v>
      </c>
      <c r="I86" s="31" t="str">
        <f t="shared" si="12"/>
        <v> </v>
      </c>
      <c r="J86" s="31" t="str">
        <f t="shared" si="13"/>
        <v> </v>
      </c>
      <c r="K86" s="31" t="str">
        <f t="shared" si="14"/>
        <v> </v>
      </c>
      <c r="L86" s="31" t="str">
        <f t="shared" si="15"/>
        <v> </v>
      </c>
      <c r="M86" s="31" t="str">
        <f t="shared" si="16"/>
        <v> </v>
      </c>
      <c r="N86" s="31" t="str">
        <f t="shared" si="17"/>
        <v> </v>
      </c>
      <c r="O86" s="31" t="str">
        <f t="shared" si="18"/>
        <v> </v>
      </c>
      <c r="P86" s="31" t="str">
        <f t="shared" si="19"/>
        <v> </v>
      </c>
      <c r="Q86" s="26" t="s">
        <v>27</v>
      </c>
      <c r="R86" s="27" t="str">
        <f>LOOKUP(B86,'Startovní listina'!$B$3:$B$288,'Startovní listina'!$F$3:$F$288)</f>
        <v>A</v>
      </c>
      <c r="S86" s="27" t="str">
        <f>LOOKUP(B86,'Startovní listina'!$B$3:$B$288,'Startovní listina'!$I$3:$I$288)</f>
        <v>N</v>
      </c>
      <c r="T86" s="27" t="str">
        <f>LOOKUP(B86,'Startovní listina'!$B$3:$B$288,'Startovní listina'!$J$3:$J$288)</f>
        <v>N</v>
      </c>
      <c r="U86" s="27" t="str">
        <f>LOOKUP(B86,'Startovní listina'!$B$3:$B$288,'Startovní listina'!$O$3:$O$288)</f>
        <v>N</v>
      </c>
      <c r="V86" s="27" t="str">
        <f>LOOKUP(B86,'Startovní listina'!$B$3:$B$288,'Startovní listina'!$P$3:$P$288)</f>
        <v>N</v>
      </c>
      <c r="W86" t="s">
        <v>27</v>
      </c>
      <c r="X86">
        <f>MAX(G$4:G85)+1</f>
        <v>52</v>
      </c>
      <c r="Y86">
        <f>MAX(H$4:H85)+1</f>
        <v>17</v>
      </c>
      <c r="Z86">
        <f>MAX(I$4:I85)+1</f>
        <v>9</v>
      </c>
      <c r="AA86">
        <f>MAX(J$4:J85)+1</f>
        <v>2</v>
      </c>
      <c r="AB86">
        <f>MAX(K$4:K85)+1</f>
        <v>1</v>
      </c>
      <c r="AC86">
        <f>MAX(L$4:L85)+1</f>
        <v>7</v>
      </c>
      <c r="AD86">
        <f>MAX(M$4:M85)+1</f>
        <v>1</v>
      </c>
      <c r="AE86">
        <f>MAX(N$4:N85)+1</f>
        <v>1</v>
      </c>
      <c r="AF86">
        <f>MAX(O$4:O85)+1</f>
        <v>10</v>
      </c>
      <c r="AG86" t="e">
        <f>MAX(#REF!)+1</f>
        <v>#REF!</v>
      </c>
      <c r="AH86">
        <f>MAX(P$4:P85)+1</f>
        <v>3</v>
      </c>
      <c r="AI86" t="e">
        <f>MAX(#REF!)+1</f>
        <v>#REF!</v>
      </c>
      <c r="AK86" s="28">
        <f>LOOKUP(R86,TR!$A$4:$A$11,TR!$B$4:$B$11)</f>
        <v>0.020439814814814817</v>
      </c>
    </row>
    <row r="87" spans="1:37" ht="12.75">
      <c r="A87" s="25" t="s">
        <v>110</v>
      </c>
      <c r="B87" s="29">
        <v>293</v>
      </c>
      <c r="C87" s="24" t="str">
        <f>LOOKUP(B87,'Startovní listina'!$B$3:$B$288,'Startovní listina'!$C$3:$C$288)</f>
        <v>Zícha Ondřej</v>
      </c>
      <c r="D87" s="24" t="str">
        <f>LOOKUP(B87,'Startovní listina'!$B$3:$B$288,'Startovní listina'!$D$3:$D$288)</f>
        <v>Praha</v>
      </c>
      <c r="E87" s="25">
        <f>LOOKUP(B87,'Startovní listina'!$B$3:$B$288,'Startovní listina'!$E$3:$E$288)</f>
        <v>1982</v>
      </c>
      <c r="F87" s="30">
        <v>0.02763888888888889</v>
      </c>
      <c r="G87" s="31">
        <f t="shared" si="10"/>
        <v>53</v>
      </c>
      <c r="H87" s="31" t="str">
        <f t="shared" si="11"/>
        <v> </v>
      </c>
      <c r="I87" s="31" t="str">
        <f t="shared" si="12"/>
        <v> </v>
      </c>
      <c r="J87" s="31" t="str">
        <f t="shared" si="13"/>
        <v> </v>
      </c>
      <c r="K87" s="31" t="str">
        <f t="shared" si="14"/>
        <v> </v>
      </c>
      <c r="L87" s="31" t="str">
        <f t="shared" si="15"/>
        <v> </v>
      </c>
      <c r="M87" s="31" t="str">
        <f t="shared" si="16"/>
        <v> </v>
      </c>
      <c r="N87" s="31" t="str">
        <f t="shared" si="17"/>
        <v> </v>
      </c>
      <c r="O87" s="31" t="str">
        <f t="shared" si="18"/>
        <v> </v>
      </c>
      <c r="P87" s="31" t="str">
        <f t="shared" si="19"/>
        <v> </v>
      </c>
      <c r="Q87" s="26" t="s">
        <v>27</v>
      </c>
      <c r="R87" s="27" t="str">
        <f>LOOKUP(B87,'Startovní listina'!$B$3:$B$288,'Startovní listina'!$F$3:$F$288)</f>
        <v>A</v>
      </c>
      <c r="S87" s="27" t="str">
        <f>LOOKUP(B87,'Startovní listina'!$B$3:$B$288,'Startovní listina'!$I$3:$I$288)</f>
        <v>N</v>
      </c>
      <c r="T87" s="27" t="str">
        <f>LOOKUP(B87,'Startovní listina'!$B$3:$B$288,'Startovní listina'!$J$3:$J$288)</f>
        <v>N</v>
      </c>
      <c r="U87" s="27" t="str">
        <f>LOOKUP(B87,'Startovní listina'!$B$3:$B$288,'Startovní listina'!$O$3:$O$288)</f>
        <v>N</v>
      </c>
      <c r="V87" s="27" t="str">
        <f>LOOKUP(B87,'Startovní listina'!$B$3:$B$288,'Startovní listina'!$P$3:$P$288)</f>
        <v>N</v>
      </c>
      <c r="W87" t="s">
        <v>27</v>
      </c>
      <c r="X87">
        <f>MAX(G$4:G86)+1</f>
        <v>53</v>
      </c>
      <c r="Y87">
        <f>MAX(H$4:H86)+1</f>
        <v>17</v>
      </c>
      <c r="Z87">
        <f>MAX(I$4:I86)+1</f>
        <v>9</v>
      </c>
      <c r="AA87">
        <f>MAX(J$4:J86)+1</f>
        <v>2</v>
      </c>
      <c r="AB87">
        <f>MAX(K$4:K86)+1</f>
        <v>1</v>
      </c>
      <c r="AC87">
        <f>MAX(L$4:L86)+1</f>
        <v>7</v>
      </c>
      <c r="AD87">
        <f>MAX(M$4:M86)+1</f>
        <v>1</v>
      </c>
      <c r="AE87">
        <f>MAX(N$4:N86)+1</f>
        <v>1</v>
      </c>
      <c r="AF87">
        <f>MAX(O$4:O86)+1</f>
        <v>10</v>
      </c>
      <c r="AG87" t="e">
        <f>MAX(#REF!)+1</f>
        <v>#REF!</v>
      </c>
      <c r="AH87">
        <f>MAX(P$4:P86)+1</f>
        <v>3</v>
      </c>
      <c r="AI87" t="e">
        <f>MAX(#REF!)+1</f>
        <v>#REF!</v>
      </c>
      <c r="AK87" s="28">
        <f>LOOKUP(R87,TR!$A$4:$A$11,TR!$B$4:$B$11)</f>
        <v>0.020439814814814817</v>
      </c>
    </row>
    <row r="88" spans="1:37" ht="12.75">
      <c r="A88" s="25" t="s">
        <v>111</v>
      </c>
      <c r="B88" s="29">
        <v>283</v>
      </c>
      <c r="C88" s="24" t="str">
        <f>LOOKUP(B88,'Startovní listina'!$B$3:$B$288,'Startovní listina'!$C$3:$C$288)</f>
        <v>Herdina Antonín</v>
      </c>
      <c r="D88" s="24" t="str">
        <f>LOOKUP(B88,'Startovní listina'!$B$3:$B$288,'Startovní listina'!$D$3:$D$288)</f>
        <v>TJ ČZÚ Praha</v>
      </c>
      <c r="E88" s="25">
        <f>LOOKUP(B88,'Startovní listina'!$B$3:$B$288,'Startovní listina'!$E$3:$E$288)</f>
        <v>1986</v>
      </c>
      <c r="F88" s="30">
        <v>0.02767361111111111</v>
      </c>
      <c r="G88" s="31">
        <f t="shared" si="10"/>
        <v>54</v>
      </c>
      <c r="H88" s="31" t="str">
        <f t="shared" si="11"/>
        <v> </v>
      </c>
      <c r="I88" s="31" t="str">
        <f t="shared" si="12"/>
        <v> </v>
      </c>
      <c r="J88" s="31" t="str">
        <f t="shared" si="13"/>
        <v> </v>
      </c>
      <c r="K88" s="31" t="str">
        <f t="shared" si="14"/>
        <v> </v>
      </c>
      <c r="L88" s="31" t="str">
        <f t="shared" si="15"/>
        <v> </v>
      </c>
      <c r="M88" s="31" t="str">
        <f t="shared" si="16"/>
        <v> </v>
      </c>
      <c r="N88" s="31" t="str">
        <f t="shared" si="17"/>
        <v> </v>
      </c>
      <c r="O88" s="31" t="str">
        <f t="shared" si="18"/>
        <v> </v>
      </c>
      <c r="P88" s="31" t="str">
        <f t="shared" si="19"/>
        <v> </v>
      </c>
      <c r="Q88" s="26" t="s">
        <v>27</v>
      </c>
      <c r="R88" s="27" t="str">
        <f>LOOKUP(B88,'Startovní listina'!$B$3:$B$288,'Startovní listina'!$F$3:$F$288)</f>
        <v>A</v>
      </c>
      <c r="S88" s="27" t="str">
        <f>LOOKUP(B88,'Startovní listina'!$B$3:$B$288,'Startovní listina'!$I$3:$I$288)</f>
        <v>N</v>
      </c>
      <c r="T88" s="27" t="str">
        <f>LOOKUP(B88,'Startovní listina'!$B$3:$B$288,'Startovní listina'!$J$3:$J$288)</f>
        <v>N</v>
      </c>
      <c r="U88" s="27" t="str">
        <f>LOOKUP(B88,'Startovní listina'!$B$3:$B$288,'Startovní listina'!$O$3:$O$288)</f>
        <v>N</v>
      </c>
      <c r="V88" s="27" t="str">
        <f>LOOKUP(B88,'Startovní listina'!$B$3:$B$288,'Startovní listina'!$P$3:$P$288)</f>
        <v>N</v>
      </c>
      <c r="W88" t="s">
        <v>27</v>
      </c>
      <c r="X88">
        <f>MAX(G$4:G87)+1</f>
        <v>54</v>
      </c>
      <c r="Y88">
        <f>MAX(H$4:H87)+1</f>
        <v>17</v>
      </c>
      <c r="Z88">
        <f>MAX(I$4:I87)+1</f>
        <v>9</v>
      </c>
      <c r="AA88">
        <f>MAX(J$4:J87)+1</f>
        <v>2</v>
      </c>
      <c r="AB88">
        <f>MAX(K$4:K87)+1</f>
        <v>1</v>
      </c>
      <c r="AC88">
        <f>MAX(L$4:L87)+1</f>
        <v>7</v>
      </c>
      <c r="AD88">
        <f>MAX(M$4:M87)+1</f>
        <v>1</v>
      </c>
      <c r="AE88">
        <f>MAX(N$4:N87)+1</f>
        <v>1</v>
      </c>
      <c r="AF88">
        <f>MAX(O$4:O87)+1</f>
        <v>10</v>
      </c>
      <c r="AG88" t="e">
        <f>MAX(#REF!)+1</f>
        <v>#REF!</v>
      </c>
      <c r="AH88">
        <f>MAX(P$4:P87)+1</f>
        <v>3</v>
      </c>
      <c r="AI88" t="e">
        <f>MAX(#REF!)+1</f>
        <v>#REF!</v>
      </c>
      <c r="AK88" s="28">
        <f>LOOKUP(R88,TR!$A$4:$A$11,TR!$B$4:$B$11)</f>
        <v>0.020439814814814817</v>
      </c>
    </row>
    <row r="89" spans="1:37" ht="12.75">
      <c r="A89" s="25" t="s">
        <v>112</v>
      </c>
      <c r="B89" s="29">
        <v>21</v>
      </c>
      <c r="C89" s="24" t="str">
        <f>LOOKUP(B89,'Startovní listina'!$B$3:$B$288,'Startovní listina'!$C$3:$C$288)</f>
        <v>Landa Jiří</v>
      </c>
      <c r="D89" s="24" t="str">
        <f>LOOKUP(B89,'Startovní listina'!$B$3:$B$288,'Startovní listina'!$D$3:$D$288)</f>
        <v>Kovářov</v>
      </c>
      <c r="E89" s="25">
        <f>LOOKUP(B89,'Startovní listina'!$B$3:$B$288,'Startovní listina'!$E$3:$E$288)</f>
        <v>1977</v>
      </c>
      <c r="F89" s="30">
        <v>0.027719907407407405</v>
      </c>
      <c r="G89" s="31">
        <f t="shared" si="10"/>
        <v>55</v>
      </c>
      <c r="H89" s="31" t="str">
        <f t="shared" si="11"/>
        <v> </v>
      </c>
      <c r="I89" s="31" t="str">
        <f t="shared" si="12"/>
        <v> </v>
      </c>
      <c r="J89" s="31" t="str">
        <f t="shared" si="13"/>
        <v> </v>
      </c>
      <c r="K89" s="31" t="str">
        <f t="shared" si="14"/>
        <v> </v>
      </c>
      <c r="L89" s="31" t="str">
        <f t="shared" si="15"/>
        <v> </v>
      </c>
      <c r="M89" s="31" t="str">
        <f t="shared" si="16"/>
        <v> </v>
      </c>
      <c r="N89" s="31" t="str">
        <f t="shared" si="17"/>
        <v> </v>
      </c>
      <c r="O89" s="31" t="str">
        <f t="shared" si="18"/>
        <v> </v>
      </c>
      <c r="P89" s="31" t="str">
        <f t="shared" si="19"/>
        <v> </v>
      </c>
      <c r="Q89" s="26" t="s">
        <v>27</v>
      </c>
      <c r="R89" s="27" t="str">
        <f>LOOKUP(B89,'Startovní listina'!$B$3:$B$288,'Startovní listina'!$F$3:$F$288)</f>
        <v>A</v>
      </c>
      <c r="S89" s="27" t="str">
        <f>LOOKUP(B89,'Startovní listina'!$B$3:$B$288,'Startovní listina'!$I$3:$I$288)</f>
        <v>N</v>
      </c>
      <c r="T89" s="27" t="str">
        <f>LOOKUP(B89,'Startovní listina'!$B$3:$B$288,'Startovní listina'!$J$3:$J$288)</f>
        <v>N</v>
      </c>
      <c r="U89" s="27" t="str">
        <f>LOOKUP(B89,'Startovní listina'!$B$3:$B$288,'Startovní listina'!$O$3:$O$288)</f>
        <v>N</v>
      </c>
      <c r="V89" s="27" t="str">
        <f>LOOKUP(B89,'Startovní listina'!$B$3:$B$288,'Startovní listina'!$P$3:$P$288)</f>
        <v>N</v>
      </c>
      <c r="W89" t="s">
        <v>27</v>
      </c>
      <c r="X89">
        <f>MAX(G$4:G88)+1</f>
        <v>55</v>
      </c>
      <c r="Y89">
        <f>MAX(H$4:H88)+1</f>
        <v>17</v>
      </c>
      <c r="Z89">
        <f>MAX(I$4:I88)+1</f>
        <v>9</v>
      </c>
      <c r="AA89">
        <f>MAX(J$4:J88)+1</f>
        <v>2</v>
      </c>
      <c r="AB89">
        <f>MAX(K$4:K88)+1</f>
        <v>1</v>
      </c>
      <c r="AC89">
        <f>MAX(L$4:L88)+1</f>
        <v>7</v>
      </c>
      <c r="AD89">
        <f>MAX(M$4:M88)+1</f>
        <v>1</v>
      </c>
      <c r="AE89">
        <f>MAX(N$4:N88)+1</f>
        <v>1</v>
      </c>
      <c r="AF89">
        <f>MAX(O$4:O88)+1</f>
        <v>10</v>
      </c>
      <c r="AG89" t="e">
        <f>MAX(#REF!)+1</f>
        <v>#REF!</v>
      </c>
      <c r="AH89">
        <f>MAX(P$4:P88)+1</f>
        <v>3</v>
      </c>
      <c r="AI89" t="e">
        <f>MAX(#REF!)+1</f>
        <v>#REF!</v>
      </c>
      <c r="AK89" s="28">
        <f>LOOKUP(R89,TR!$A$4:$A$11,TR!$B$4:$B$11)</f>
        <v>0.020439814814814817</v>
      </c>
    </row>
    <row r="90" spans="1:37" ht="12.75">
      <c r="A90" s="25" t="s">
        <v>113</v>
      </c>
      <c r="B90" s="29">
        <v>42</v>
      </c>
      <c r="C90" s="24" t="str">
        <f>LOOKUP(B90,'Startovní listina'!$B$3:$B$288,'Startovní listina'!$C$3:$C$288)</f>
        <v>Šebánek Radek</v>
      </c>
      <c r="D90" s="24" t="str">
        <f>LOOKUP(B90,'Startovní listina'!$B$3:$B$288,'Startovní listina'!$D$3:$D$288)</f>
        <v>Dobříš</v>
      </c>
      <c r="E90" s="25">
        <f>LOOKUP(B90,'Startovní listina'!$B$3:$B$288,'Startovní listina'!$E$3:$E$288)</f>
        <v>1980</v>
      </c>
      <c r="F90" s="30">
        <v>0.027800925925925923</v>
      </c>
      <c r="G90" s="31">
        <f t="shared" si="10"/>
        <v>56</v>
      </c>
      <c r="H90" s="31" t="str">
        <f t="shared" si="11"/>
        <v> </v>
      </c>
      <c r="I90" s="31" t="str">
        <f t="shared" si="12"/>
        <v> </v>
      </c>
      <c r="J90" s="31" t="str">
        <f t="shared" si="13"/>
        <v> </v>
      </c>
      <c r="K90" s="31" t="str">
        <f t="shared" si="14"/>
        <v> </v>
      </c>
      <c r="L90" s="31" t="str">
        <f t="shared" si="15"/>
        <v> </v>
      </c>
      <c r="M90" s="31" t="str">
        <f t="shared" si="16"/>
        <v> </v>
      </c>
      <c r="N90" s="31" t="str">
        <f t="shared" si="17"/>
        <v> </v>
      </c>
      <c r="O90" s="31" t="str">
        <f t="shared" si="18"/>
        <v> </v>
      </c>
      <c r="P90" s="31" t="str">
        <f t="shared" si="19"/>
        <v> </v>
      </c>
      <c r="Q90" s="26" t="s">
        <v>27</v>
      </c>
      <c r="R90" s="27" t="str">
        <f>LOOKUP(B90,'Startovní listina'!$B$3:$B$288,'Startovní listina'!$F$3:$F$288)</f>
        <v>A</v>
      </c>
      <c r="S90" s="27" t="str">
        <f>LOOKUP(B90,'Startovní listina'!$B$3:$B$288,'Startovní listina'!$I$3:$I$288)</f>
        <v>N</v>
      </c>
      <c r="T90" s="27" t="str">
        <f>LOOKUP(B90,'Startovní listina'!$B$3:$B$288,'Startovní listina'!$J$3:$J$288)</f>
        <v>N</v>
      </c>
      <c r="U90" s="27" t="str">
        <f>LOOKUP(B90,'Startovní listina'!$B$3:$B$288,'Startovní listina'!$O$3:$O$288)</f>
        <v>N</v>
      </c>
      <c r="V90" s="27" t="str">
        <f>LOOKUP(B90,'Startovní listina'!$B$3:$B$288,'Startovní listina'!$P$3:$P$288)</f>
        <v>N</v>
      </c>
      <c r="W90" t="s">
        <v>27</v>
      </c>
      <c r="X90">
        <f>MAX(G$4:G89)+1</f>
        <v>56</v>
      </c>
      <c r="Y90">
        <f>MAX(H$4:H89)+1</f>
        <v>17</v>
      </c>
      <c r="Z90">
        <f>MAX(I$4:I89)+1</f>
        <v>9</v>
      </c>
      <c r="AA90">
        <f>MAX(J$4:J89)+1</f>
        <v>2</v>
      </c>
      <c r="AB90">
        <f>MAX(K$4:K89)+1</f>
        <v>1</v>
      </c>
      <c r="AC90">
        <f>MAX(L$4:L89)+1</f>
        <v>7</v>
      </c>
      <c r="AD90">
        <f>MAX(M$4:M89)+1</f>
        <v>1</v>
      </c>
      <c r="AE90">
        <f>MAX(N$4:N89)+1</f>
        <v>1</v>
      </c>
      <c r="AF90">
        <f>MAX(O$4:O89)+1</f>
        <v>10</v>
      </c>
      <c r="AG90" t="e">
        <f>MAX(#REF!)+1</f>
        <v>#REF!</v>
      </c>
      <c r="AH90">
        <f>MAX(P$4:P89)+1</f>
        <v>3</v>
      </c>
      <c r="AI90" t="e">
        <f>MAX(#REF!)+1</f>
        <v>#REF!</v>
      </c>
      <c r="AK90" s="28">
        <f>LOOKUP(R90,TR!$A$4:$A$11,TR!$B$4:$B$11)</f>
        <v>0.020439814814814817</v>
      </c>
    </row>
    <row r="91" spans="1:37" ht="12.75">
      <c r="A91" s="25" t="s">
        <v>114</v>
      </c>
      <c r="B91" s="29">
        <v>18</v>
      </c>
      <c r="C91" s="24" t="str">
        <f>LOOKUP(B91,'Startovní listina'!$B$3:$B$288,'Startovní listina'!$C$3:$C$288)</f>
        <v>Markup Michal</v>
      </c>
      <c r="D91" s="24" t="str">
        <f>LOOKUP(B91,'Startovní listina'!$B$3:$B$288,'Startovní listina'!$D$3:$D$288)</f>
        <v>Vošis Praha</v>
      </c>
      <c r="E91" s="25">
        <f>LOOKUP(B91,'Startovní listina'!$B$3:$B$288,'Startovní listina'!$E$3:$E$288)</f>
        <v>1986</v>
      </c>
      <c r="F91" s="30">
        <v>0.027800925925925923</v>
      </c>
      <c r="G91" s="31">
        <f t="shared" si="10"/>
        <v>57</v>
      </c>
      <c r="H91" s="31" t="str">
        <f t="shared" si="11"/>
        <v> </v>
      </c>
      <c r="I91" s="31" t="str">
        <f t="shared" si="12"/>
        <v> </v>
      </c>
      <c r="J91" s="31" t="str">
        <f t="shared" si="13"/>
        <v> </v>
      </c>
      <c r="K91" s="31" t="str">
        <f t="shared" si="14"/>
        <v> </v>
      </c>
      <c r="L91" s="31" t="str">
        <f t="shared" si="15"/>
        <v> </v>
      </c>
      <c r="M91" s="31" t="str">
        <f t="shared" si="16"/>
        <v> </v>
      </c>
      <c r="N91" s="31" t="str">
        <f t="shared" si="17"/>
        <v> </v>
      </c>
      <c r="O91" s="31" t="str">
        <f t="shared" si="18"/>
        <v> </v>
      </c>
      <c r="P91" s="31" t="str">
        <f t="shared" si="19"/>
        <v> </v>
      </c>
      <c r="Q91" s="26" t="s">
        <v>27</v>
      </c>
      <c r="R91" s="27" t="str">
        <f>LOOKUP(B91,'Startovní listina'!$B$3:$B$288,'Startovní listina'!$F$3:$F$288)</f>
        <v>A</v>
      </c>
      <c r="S91" s="27" t="str">
        <f>LOOKUP(B91,'Startovní listina'!$B$3:$B$288,'Startovní listina'!$I$3:$I$288)</f>
        <v>N</v>
      </c>
      <c r="T91" s="27" t="str">
        <f>LOOKUP(B91,'Startovní listina'!$B$3:$B$288,'Startovní listina'!$J$3:$J$288)</f>
        <v>N</v>
      </c>
      <c r="U91" s="27" t="str">
        <f>LOOKUP(B91,'Startovní listina'!$B$3:$B$288,'Startovní listina'!$O$3:$O$288)</f>
        <v>N</v>
      </c>
      <c r="V91" s="27" t="str">
        <f>LOOKUP(B91,'Startovní listina'!$B$3:$B$288,'Startovní listina'!$P$3:$P$288)</f>
        <v>N</v>
      </c>
      <c r="W91" t="s">
        <v>27</v>
      </c>
      <c r="X91">
        <f>MAX(G$4:G90)+1</f>
        <v>57</v>
      </c>
      <c r="Y91">
        <f>MAX(H$4:H90)+1</f>
        <v>17</v>
      </c>
      <c r="Z91">
        <f>MAX(I$4:I90)+1</f>
        <v>9</v>
      </c>
      <c r="AA91">
        <f>MAX(J$4:J90)+1</f>
        <v>2</v>
      </c>
      <c r="AB91">
        <f>MAX(K$4:K90)+1</f>
        <v>1</v>
      </c>
      <c r="AC91">
        <f>MAX(L$4:L90)+1</f>
        <v>7</v>
      </c>
      <c r="AD91">
        <f>MAX(M$4:M90)+1</f>
        <v>1</v>
      </c>
      <c r="AE91">
        <f>MAX(N$4:N90)+1</f>
        <v>1</v>
      </c>
      <c r="AF91">
        <f>MAX(O$4:O90)+1</f>
        <v>10</v>
      </c>
      <c r="AG91" t="e">
        <f>MAX(#REF!)+1</f>
        <v>#REF!</v>
      </c>
      <c r="AH91">
        <f>MAX(P$4:P90)+1</f>
        <v>3</v>
      </c>
      <c r="AI91" t="e">
        <f>MAX(#REF!)+1</f>
        <v>#REF!</v>
      </c>
      <c r="AK91" s="28">
        <f>LOOKUP(R91,TR!$A$4:$A$11,TR!$B$4:$B$11)</f>
        <v>0.020439814814814817</v>
      </c>
    </row>
    <row r="92" spans="1:37" ht="12.75">
      <c r="A92" s="25" t="s">
        <v>115</v>
      </c>
      <c r="B92" s="29">
        <v>172</v>
      </c>
      <c r="C92" s="24" t="str">
        <f>LOOKUP(B92,'Startovní listina'!$B$3:$B$288,'Startovní listina'!$C$3:$C$288)</f>
        <v>Dvořák Ladislav</v>
      </c>
      <c r="D92" s="24" t="str">
        <f>LOOKUP(B92,'Startovní listina'!$B$3:$B$288,'Startovní listina'!$D$3:$D$288)</f>
        <v>Ostrava</v>
      </c>
      <c r="E92" s="25">
        <f>LOOKUP(B92,'Startovní listina'!$B$3:$B$288,'Startovní listina'!$E$3:$E$288)</f>
        <v>1962</v>
      </c>
      <c r="F92" s="30">
        <v>0.02803240740740741</v>
      </c>
      <c r="G92" s="31" t="str">
        <f t="shared" si="10"/>
        <v> </v>
      </c>
      <c r="H92" s="31">
        <f t="shared" si="11"/>
        <v>17</v>
      </c>
      <c r="I92" s="31" t="str">
        <f t="shared" si="12"/>
        <v> </v>
      </c>
      <c r="J92" s="31" t="str">
        <f t="shared" si="13"/>
        <v> </v>
      </c>
      <c r="K92" s="31" t="str">
        <f t="shared" si="14"/>
        <v> </v>
      </c>
      <c r="L92" s="31" t="str">
        <f t="shared" si="15"/>
        <v> </v>
      </c>
      <c r="M92" s="31" t="str">
        <f t="shared" si="16"/>
        <v> </v>
      </c>
      <c r="N92" s="31" t="str">
        <f t="shared" si="17"/>
        <v> </v>
      </c>
      <c r="O92" s="31" t="str">
        <f t="shared" si="18"/>
        <v> </v>
      </c>
      <c r="P92" s="31" t="str">
        <f t="shared" si="19"/>
        <v> </v>
      </c>
      <c r="Q92" s="26" t="s">
        <v>27</v>
      </c>
      <c r="R92" s="27" t="str">
        <f>LOOKUP(B92,'Startovní listina'!$B$3:$B$288,'Startovní listina'!$F$3:$F$288)</f>
        <v>B</v>
      </c>
      <c r="S92" s="27" t="str">
        <f>LOOKUP(B92,'Startovní listina'!$B$3:$B$288,'Startovní listina'!$I$3:$I$288)</f>
        <v>N</v>
      </c>
      <c r="T92" s="27" t="str">
        <f>LOOKUP(B92,'Startovní listina'!$B$3:$B$288,'Startovní listina'!$J$3:$J$288)</f>
        <v>N</v>
      </c>
      <c r="U92" s="27" t="str">
        <f>LOOKUP(B92,'Startovní listina'!$B$3:$B$288,'Startovní listina'!$O$3:$O$288)</f>
        <v>N</v>
      </c>
      <c r="V92" s="27" t="str">
        <f>LOOKUP(B92,'Startovní listina'!$B$3:$B$288,'Startovní listina'!$P$3:$P$288)</f>
        <v>N</v>
      </c>
      <c r="W92" t="s">
        <v>27</v>
      </c>
      <c r="X92">
        <f>MAX(G$4:G91)+1</f>
        <v>58</v>
      </c>
      <c r="Y92">
        <f>MAX(H$4:H91)+1</f>
        <v>17</v>
      </c>
      <c r="Z92">
        <f>MAX(I$4:I91)+1</f>
        <v>9</v>
      </c>
      <c r="AA92">
        <f>MAX(J$4:J91)+1</f>
        <v>2</v>
      </c>
      <c r="AB92">
        <f>MAX(K$4:K91)+1</f>
        <v>1</v>
      </c>
      <c r="AC92">
        <f>MAX(L$4:L91)+1</f>
        <v>7</v>
      </c>
      <c r="AD92">
        <f>MAX(M$4:M91)+1</f>
        <v>1</v>
      </c>
      <c r="AE92">
        <f>MAX(N$4:N91)+1</f>
        <v>1</v>
      </c>
      <c r="AF92">
        <f>MAX(O$4:O91)+1</f>
        <v>10</v>
      </c>
      <c r="AG92" t="e">
        <f>MAX(#REF!)+1</f>
        <v>#REF!</v>
      </c>
      <c r="AH92">
        <f>MAX(P$4:P91)+1</f>
        <v>3</v>
      </c>
      <c r="AI92" t="e">
        <f>MAX(#REF!)+1</f>
        <v>#REF!</v>
      </c>
      <c r="AK92" s="28">
        <f>LOOKUP(R92,TR!$A$4:$A$11,TR!$B$4:$B$11)</f>
        <v>0.021863425925925925</v>
      </c>
    </row>
    <row r="93" spans="1:37" ht="12.75">
      <c r="A93" s="25" t="s">
        <v>116</v>
      </c>
      <c r="B93" s="29">
        <v>5</v>
      </c>
      <c r="C93" s="24" t="str">
        <f>LOOKUP(B93,'Startovní listina'!$B$3:$B$288,'Startovní listina'!$C$3:$C$288)</f>
        <v>Nosek Robert</v>
      </c>
      <c r="D93" s="24" t="str">
        <f>LOOKUP(B93,'Startovní listina'!$B$3:$B$288,'Startovní listina'!$D$3:$D$288)</f>
        <v>SKC Pečky</v>
      </c>
      <c r="E93" s="25">
        <f>LOOKUP(B93,'Startovní listina'!$B$3:$B$288,'Startovní listina'!$E$3:$E$288)</f>
        <v>1969</v>
      </c>
      <c r="F93" s="30">
        <v>0.028125</v>
      </c>
      <c r="G93" s="31">
        <f t="shared" si="10"/>
        <v>58</v>
      </c>
      <c r="H93" s="31" t="str">
        <f t="shared" si="11"/>
        <v> </v>
      </c>
      <c r="I93" s="31" t="str">
        <f t="shared" si="12"/>
        <v> </v>
      </c>
      <c r="J93" s="31" t="str">
        <f t="shared" si="13"/>
        <v> </v>
      </c>
      <c r="K93" s="31" t="str">
        <f t="shared" si="14"/>
        <v> </v>
      </c>
      <c r="L93" s="31" t="str">
        <f t="shared" si="15"/>
        <v> </v>
      </c>
      <c r="M93" s="31" t="str">
        <f t="shared" si="16"/>
        <v> </v>
      </c>
      <c r="N93" s="31" t="str">
        <f t="shared" si="17"/>
        <v> </v>
      </c>
      <c r="O93" s="31">
        <f t="shared" si="18"/>
        <v>10</v>
      </c>
      <c r="P93" s="31" t="str">
        <f t="shared" si="19"/>
        <v> </v>
      </c>
      <c r="Q93" s="26" t="s">
        <v>27</v>
      </c>
      <c r="R93" s="27" t="str">
        <f>LOOKUP(B93,'Startovní listina'!$B$3:$B$288,'Startovní listina'!$F$3:$F$288)</f>
        <v>A</v>
      </c>
      <c r="S93" s="27" t="str">
        <f>LOOKUP(B93,'Startovní listina'!$B$3:$B$288,'Startovní listina'!$I$3:$I$288)</f>
        <v>A</v>
      </c>
      <c r="T93" s="27" t="str">
        <f>LOOKUP(B93,'Startovní listina'!$B$3:$B$288,'Startovní listina'!$J$3:$J$288)</f>
        <v>N</v>
      </c>
      <c r="U93" s="27" t="str">
        <f>LOOKUP(B93,'Startovní listina'!$B$3:$B$288,'Startovní listina'!$O$3:$O$288)</f>
        <v>N</v>
      </c>
      <c r="V93" s="27" t="str">
        <f>LOOKUP(B93,'Startovní listina'!$B$3:$B$288,'Startovní listina'!$P$3:$P$288)</f>
        <v>N</v>
      </c>
      <c r="W93" t="s">
        <v>27</v>
      </c>
      <c r="X93">
        <f>MAX(G$4:G92)+1</f>
        <v>58</v>
      </c>
      <c r="Y93">
        <f>MAX(H$4:H92)+1</f>
        <v>18</v>
      </c>
      <c r="Z93">
        <f>MAX(I$4:I92)+1</f>
        <v>9</v>
      </c>
      <c r="AA93">
        <f>MAX(J$4:J92)+1</f>
        <v>2</v>
      </c>
      <c r="AB93">
        <f>MAX(K$4:K92)+1</f>
        <v>1</v>
      </c>
      <c r="AC93">
        <f>MAX(L$4:L92)+1</f>
        <v>7</v>
      </c>
      <c r="AD93">
        <f>MAX(M$4:M92)+1</f>
        <v>1</v>
      </c>
      <c r="AE93">
        <f>MAX(N$4:N92)+1</f>
        <v>1</v>
      </c>
      <c r="AF93">
        <f>MAX(O$4:O92)+1</f>
        <v>10</v>
      </c>
      <c r="AG93" t="e">
        <f>MAX(#REF!)+1</f>
        <v>#REF!</v>
      </c>
      <c r="AH93">
        <f>MAX(P$4:P92)+1</f>
        <v>3</v>
      </c>
      <c r="AI93" t="e">
        <f>MAX(#REF!)+1</f>
        <v>#REF!</v>
      </c>
      <c r="AK93" s="28">
        <f>LOOKUP(R93,TR!$A$4:$A$11,TR!$B$4:$B$11)</f>
        <v>0.020439814814814817</v>
      </c>
    </row>
    <row r="94" spans="1:37" ht="12.75">
      <c r="A94" s="25" t="s">
        <v>117</v>
      </c>
      <c r="B94" s="29">
        <v>35</v>
      </c>
      <c r="C94" s="24" t="str">
        <f>LOOKUP(B94,'Startovní listina'!$B$3:$B$288,'Startovní listina'!$C$3:$C$288)</f>
        <v>Pártl Michal</v>
      </c>
      <c r="D94" s="24" t="str">
        <f>LOOKUP(B94,'Startovní listina'!$B$3:$B$288,'Startovní listina'!$D$3:$D$288)</f>
        <v>Praha 4</v>
      </c>
      <c r="E94" s="25">
        <f>LOOKUP(B94,'Startovní listina'!$B$3:$B$288,'Startovní listina'!$E$3:$E$288)</f>
        <v>1969</v>
      </c>
      <c r="F94" s="30">
        <v>0.028171296296296302</v>
      </c>
      <c r="G94" s="31">
        <f t="shared" si="10"/>
        <v>59</v>
      </c>
      <c r="H94" s="31" t="str">
        <f t="shared" si="11"/>
        <v> </v>
      </c>
      <c r="I94" s="31" t="str">
        <f t="shared" si="12"/>
        <v> </v>
      </c>
      <c r="J94" s="31" t="str">
        <f t="shared" si="13"/>
        <v> </v>
      </c>
      <c r="K94" s="31" t="str">
        <f t="shared" si="14"/>
        <v> </v>
      </c>
      <c r="L94" s="31" t="str">
        <f t="shared" si="15"/>
        <v> </v>
      </c>
      <c r="M94" s="31" t="str">
        <f t="shared" si="16"/>
        <v> </v>
      </c>
      <c r="N94" s="31" t="str">
        <f t="shared" si="17"/>
        <v> </v>
      </c>
      <c r="O94" s="31" t="str">
        <f t="shared" si="18"/>
        <v> </v>
      </c>
      <c r="P94" s="31" t="str">
        <f t="shared" si="19"/>
        <v> </v>
      </c>
      <c r="Q94" s="26" t="s">
        <v>27</v>
      </c>
      <c r="R94" s="27" t="str">
        <f>LOOKUP(B94,'Startovní listina'!$B$3:$B$288,'Startovní listina'!$F$3:$F$288)</f>
        <v>A</v>
      </c>
      <c r="S94" s="27" t="str">
        <f>LOOKUP(B94,'Startovní listina'!$B$3:$B$288,'Startovní listina'!$I$3:$I$288)</f>
        <v>N</v>
      </c>
      <c r="T94" s="27" t="str">
        <f>LOOKUP(B94,'Startovní listina'!$B$3:$B$288,'Startovní listina'!$J$3:$J$288)</f>
        <v>N</v>
      </c>
      <c r="U94" s="27" t="str">
        <f>LOOKUP(B94,'Startovní listina'!$B$3:$B$288,'Startovní listina'!$O$3:$O$288)</f>
        <v>N</v>
      </c>
      <c r="V94" s="27" t="str">
        <f>LOOKUP(B94,'Startovní listina'!$B$3:$B$288,'Startovní listina'!$P$3:$P$288)</f>
        <v>N</v>
      </c>
      <c r="W94" t="s">
        <v>27</v>
      </c>
      <c r="X94">
        <f>MAX(G$4:G93)+1</f>
        <v>59</v>
      </c>
      <c r="Y94">
        <f>MAX(H$4:H93)+1</f>
        <v>18</v>
      </c>
      <c r="Z94">
        <f>MAX(I$4:I93)+1</f>
        <v>9</v>
      </c>
      <c r="AA94">
        <f>MAX(J$4:J93)+1</f>
        <v>2</v>
      </c>
      <c r="AB94">
        <f>MAX(K$4:K93)+1</f>
        <v>1</v>
      </c>
      <c r="AC94">
        <f>MAX(L$4:L93)+1</f>
        <v>7</v>
      </c>
      <c r="AD94">
        <f>MAX(M$4:M93)+1</f>
        <v>1</v>
      </c>
      <c r="AE94">
        <f>MAX(N$4:N93)+1</f>
        <v>1</v>
      </c>
      <c r="AF94">
        <f>MAX(O$4:O93)+1</f>
        <v>11</v>
      </c>
      <c r="AG94" t="e">
        <f>MAX(#REF!)+1</f>
        <v>#REF!</v>
      </c>
      <c r="AH94">
        <f>MAX(P$4:P93)+1</f>
        <v>3</v>
      </c>
      <c r="AI94" t="e">
        <f>MAX(#REF!)+1</f>
        <v>#REF!</v>
      </c>
      <c r="AK94" s="28">
        <f>LOOKUP(R94,TR!$A$4:$A$11,TR!$B$4:$B$11)</f>
        <v>0.020439814814814817</v>
      </c>
    </row>
    <row r="95" spans="1:37" ht="12.75">
      <c r="A95" s="25" t="s">
        <v>118</v>
      </c>
      <c r="B95" s="29">
        <v>91</v>
      </c>
      <c r="C95" s="24" t="str">
        <f>LOOKUP(B95,'Startovní listina'!$B$3:$B$288,'Startovní listina'!$C$3:$C$288)</f>
        <v>Uhlíř Radek</v>
      </c>
      <c r="D95" s="24" t="str">
        <f>LOOKUP(B95,'Startovní listina'!$B$3:$B$288,'Startovní listina'!$D$3:$D$288)</f>
        <v>Kanoistika Poděbrady</v>
      </c>
      <c r="E95" s="25">
        <f>LOOKUP(B95,'Startovní listina'!$B$3:$B$288,'Startovní listina'!$E$3:$E$288)</f>
        <v>1986</v>
      </c>
      <c r="F95" s="30">
        <v>0.028287037037037038</v>
      </c>
      <c r="G95" s="31">
        <f t="shared" si="10"/>
        <v>60</v>
      </c>
      <c r="H95" s="31" t="str">
        <f t="shared" si="11"/>
        <v> </v>
      </c>
      <c r="I95" s="31" t="str">
        <f t="shared" si="12"/>
        <v> </v>
      </c>
      <c r="J95" s="31" t="str">
        <f t="shared" si="13"/>
        <v> </v>
      </c>
      <c r="K95" s="31" t="str">
        <f t="shared" si="14"/>
        <v> </v>
      </c>
      <c r="L95" s="31" t="str">
        <f t="shared" si="15"/>
        <v> </v>
      </c>
      <c r="M95" s="31" t="str">
        <f t="shared" si="16"/>
        <v> </v>
      </c>
      <c r="N95" s="31" t="str">
        <f t="shared" si="17"/>
        <v> </v>
      </c>
      <c r="O95" s="31" t="str">
        <f t="shared" si="18"/>
        <v> </v>
      </c>
      <c r="P95" s="31" t="str">
        <f t="shared" si="19"/>
        <v> </v>
      </c>
      <c r="Q95" s="26" t="s">
        <v>27</v>
      </c>
      <c r="R95" s="27" t="str">
        <f>LOOKUP(B95,'Startovní listina'!$B$3:$B$288,'Startovní listina'!$F$3:$F$288)</f>
        <v>A</v>
      </c>
      <c r="S95" s="27" t="str">
        <f>LOOKUP(B95,'Startovní listina'!$B$3:$B$288,'Startovní listina'!$I$3:$I$288)</f>
        <v>N</v>
      </c>
      <c r="T95" s="27" t="str">
        <f>LOOKUP(B95,'Startovní listina'!$B$3:$B$288,'Startovní listina'!$J$3:$J$288)</f>
        <v>N</v>
      </c>
      <c r="U95" s="27" t="str">
        <f>LOOKUP(B95,'Startovní listina'!$B$3:$B$288,'Startovní listina'!$O$3:$O$288)</f>
        <v>N</v>
      </c>
      <c r="V95" s="27" t="str">
        <f>LOOKUP(B95,'Startovní listina'!$B$3:$B$288,'Startovní listina'!$P$3:$P$288)</f>
        <v>N</v>
      </c>
      <c r="W95" t="s">
        <v>27</v>
      </c>
      <c r="X95">
        <f>MAX(G$4:G94)+1</f>
        <v>60</v>
      </c>
      <c r="Y95">
        <f>MAX(H$4:H94)+1</f>
        <v>18</v>
      </c>
      <c r="Z95">
        <f>MAX(I$4:I94)+1</f>
        <v>9</v>
      </c>
      <c r="AA95">
        <f>MAX(J$4:J94)+1</f>
        <v>2</v>
      </c>
      <c r="AB95">
        <f>MAX(K$4:K94)+1</f>
        <v>1</v>
      </c>
      <c r="AC95">
        <f>MAX(L$4:L94)+1</f>
        <v>7</v>
      </c>
      <c r="AD95">
        <f>MAX(M$4:M94)+1</f>
        <v>1</v>
      </c>
      <c r="AE95">
        <f>MAX(N$4:N94)+1</f>
        <v>1</v>
      </c>
      <c r="AF95">
        <f>MAX(O$4:O94)+1</f>
        <v>11</v>
      </c>
      <c r="AG95" t="e">
        <f>MAX(#REF!)+1</f>
        <v>#REF!</v>
      </c>
      <c r="AH95">
        <f>MAX(P$4:P94)+1</f>
        <v>3</v>
      </c>
      <c r="AI95" t="e">
        <f>MAX(#REF!)+1</f>
        <v>#REF!</v>
      </c>
      <c r="AK95" s="28">
        <f>LOOKUP(R95,TR!$A$4:$A$11,TR!$B$4:$B$11)</f>
        <v>0.020439814814814817</v>
      </c>
    </row>
    <row r="96" spans="1:37" ht="12.75">
      <c r="A96" s="25" t="s">
        <v>119</v>
      </c>
      <c r="B96" s="29">
        <v>320</v>
      </c>
      <c r="C96" s="24" t="str">
        <f>LOOKUP(B96,'Startovní listina'!$B$3:$B$288,'Startovní listina'!$C$3:$C$288)</f>
        <v>Říha Miroslav</v>
      </c>
      <c r="D96" s="24" t="str">
        <f>LOOKUP(B96,'Startovní listina'!$B$3:$B$288,'Startovní listina'!$D$3:$D$288)</f>
        <v>Sokol Sadská</v>
      </c>
      <c r="E96" s="25">
        <f>LOOKUP(B96,'Startovní listina'!$B$3:$B$288,'Startovní listina'!$E$3:$E$288)</f>
        <v>1945</v>
      </c>
      <c r="F96" s="32">
        <v>0.028287037037037038</v>
      </c>
      <c r="G96" s="31" t="str">
        <f t="shared" si="10"/>
        <v> </v>
      </c>
      <c r="H96" s="31" t="str">
        <f t="shared" si="11"/>
        <v> </v>
      </c>
      <c r="I96" s="31" t="str">
        <f t="shared" si="12"/>
        <v> </v>
      </c>
      <c r="J96" s="31">
        <f t="shared" si="13"/>
        <v>2</v>
      </c>
      <c r="K96" s="31" t="str">
        <f t="shared" si="14"/>
        <v> </v>
      </c>
      <c r="L96" s="31" t="str">
        <f t="shared" si="15"/>
        <v> </v>
      </c>
      <c r="M96" s="31" t="str">
        <f t="shared" si="16"/>
        <v> </v>
      </c>
      <c r="N96" s="31" t="str">
        <f t="shared" si="17"/>
        <v> </v>
      </c>
      <c r="O96" s="31" t="str">
        <f t="shared" si="18"/>
        <v> </v>
      </c>
      <c r="P96" s="31" t="str">
        <f t="shared" si="19"/>
        <v> </v>
      </c>
      <c r="Q96" s="26" t="s">
        <v>27</v>
      </c>
      <c r="R96" s="27" t="str">
        <f>LOOKUP(B96,'Startovní listina'!$B$3:$B$288,'Startovní listina'!$F$3:$F$288)</f>
        <v>D</v>
      </c>
      <c r="S96" s="27" t="str">
        <f>LOOKUP(B96,'Startovní listina'!$B$3:$B$288,'Startovní listina'!$I$3:$I$288)</f>
        <v>N</v>
      </c>
      <c r="T96" s="27" t="str">
        <f>LOOKUP(B96,'Startovní listina'!$B$3:$B$288,'Startovní listina'!$J$3:$J$288)</f>
        <v>N</v>
      </c>
      <c r="U96" s="27" t="str">
        <f>LOOKUP(B96,'Startovní listina'!$B$3:$B$288,'Startovní listina'!$O$3:$O$288)</f>
        <v>N</v>
      </c>
      <c r="V96" s="27" t="str">
        <f>LOOKUP(B96,'Startovní listina'!$B$3:$B$288,'Startovní listina'!$P$3:$P$288)</f>
        <v>N</v>
      </c>
      <c r="W96" t="s">
        <v>27</v>
      </c>
      <c r="X96">
        <f>MAX(G$4:G95)+1</f>
        <v>61</v>
      </c>
      <c r="Y96">
        <f>MAX(H$4:H95)+1</f>
        <v>18</v>
      </c>
      <c r="Z96">
        <f>MAX(I$4:I95)+1</f>
        <v>9</v>
      </c>
      <c r="AA96">
        <f>MAX(J$4:J95)+1</f>
        <v>2</v>
      </c>
      <c r="AB96">
        <f>MAX(K$4:K95)+1</f>
        <v>1</v>
      </c>
      <c r="AC96">
        <f>MAX(L$4:L95)+1</f>
        <v>7</v>
      </c>
      <c r="AD96">
        <f>MAX(M$4:M95)+1</f>
        <v>1</v>
      </c>
      <c r="AE96">
        <f>MAX(N$4:N95)+1</f>
        <v>1</v>
      </c>
      <c r="AF96">
        <f>MAX(O$4:O95)+1</f>
        <v>11</v>
      </c>
      <c r="AG96" t="e">
        <f>MAX(#REF!)+1</f>
        <v>#REF!</v>
      </c>
      <c r="AH96">
        <f>MAX(P$4:P95)+1</f>
        <v>3</v>
      </c>
      <c r="AI96" t="e">
        <f>MAX(#REF!)+1</f>
        <v>#REF!</v>
      </c>
      <c r="AK96" s="28">
        <f>LOOKUP(R96,TR!$A$4:$A$11,TR!$B$4:$B$11)</f>
        <v>0.025543981481481483</v>
      </c>
    </row>
    <row r="97" spans="1:37" ht="12.75">
      <c r="A97" s="25" t="s">
        <v>120</v>
      </c>
      <c r="B97" s="29">
        <v>188</v>
      </c>
      <c r="C97" s="24" t="str">
        <f>LOOKUP(B97,'Startovní listina'!$B$3:$B$288,'Startovní listina'!$C$3:$C$288)</f>
        <v>Vencálek Zdeněk</v>
      </c>
      <c r="D97" s="24" t="str">
        <f>LOOKUP(B97,'Startovní listina'!$B$3:$B$288,'Startovní listina'!$D$3:$D$288)</f>
        <v>Praha 6</v>
      </c>
      <c r="E97" s="25">
        <f>LOOKUP(B97,'Startovní listina'!$B$3:$B$288,'Startovní listina'!$E$3:$E$288)</f>
        <v>1960</v>
      </c>
      <c r="F97" s="30">
        <v>0.028310185185185185</v>
      </c>
      <c r="G97" s="31" t="str">
        <f t="shared" si="10"/>
        <v> </v>
      </c>
      <c r="H97" s="31">
        <f t="shared" si="11"/>
        <v>18</v>
      </c>
      <c r="I97" s="31" t="str">
        <f t="shared" si="12"/>
        <v> </v>
      </c>
      <c r="J97" s="31" t="str">
        <f t="shared" si="13"/>
        <v> </v>
      </c>
      <c r="K97" s="31" t="str">
        <f t="shared" si="14"/>
        <v> </v>
      </c>
      <c r="L97" s="31" t="str">
        <f t="shared" si="15"/>
        <v> </v>
      </c>
      <c r="M97" s="31" t="str">
        <f t="shared" si="16"/>
        <v> </v>
      </c>
      <c r="N97" s="31" t="str">
        <f t="shared" si="17"/>
        <v> </v>
      </c>
      <c r="O97" s="31" t="str">
        <f t="shared" si="18"/>
        <v> </v>
      </c>
      <c r="P97" s="31" t="str">
        <f t="shared" si="19"/>
        <v> </v>
      </c>
      <c r="Q97" s="26" t="s">
        <v>27</v>
      </c>
      <c r="R97" s="27" t="str">
        <f>LOOKUP(B97,'Startovní listina'!$B$3:$B$288,'Startovní listina'!$F$3:$F$288)</f>
        <v>B</v>
      </c>
      <c r="S97" s="27" t="str">
        <f>LOOKUP(B97,'Startovní listina'!$B$3:$B$288,'Startovní listina'!$I$3:$I$288)</f>
        <v>N</v>
      </c>
      <c r="T97" s="27" t="str">
        <f>LOOKUP(B97,'Startovní listina'!$B$3:$B$288,'Startovní listina'!$J$3:$J$288)</f>
        <v>N</v>
      </c>
      <c r="U97" s="27" t="str">
        <f>LOOKUP(B97,'Startovní listina'!$B$3:$B$288,'Startovní listina'!$O$3:$O$288)</f>
        <v>N</v>
      </c>
      <c r="V97" s="27" t="str">
        <f>LOOKUP(B97,'Startovní listina'!$B$3:$B$288,'Startovní listina'!$P$3:$P$288)</f>
        <v>N</v>
      </c>
      <c r="W97" t="s">
        <v>27</v>
      </c>
      <c r="X97">
        <f>MAX(G$4:G96)+1</f>
        <v>61</v>
      </c>
      <c r="Y97">
        <f>MAX(H$4:H96)+1</f>
        <v>18</v>
      </c>
      <c r="Z97">
        <f>MAX(I$4:I96)+1</f>
        <v>9</v>
      </c>
      <c r="AA97">
        <f>MAX(J$4:J96)+1</f>
        <v>3</v>
      </c>
      <c r="AB97">
        <f>MAX(K$4:K96)+1</f>
        <v>1</v>
      </c>
      <c r="AC97">
        <f>MAX(L$4:L96)+1</f>
        <v>7</v>
      </c>
      <c r="AD97">
        <f>MAX(M$4:M96)+1</f>
        <v>1</v>
      </c>
      <c r="AE97">
        <f>MAX(N$4:N96)+1</f>
        <v>1</v>
      </c>
      <c r="AF97">
        <f>MAX(O$4:O96)+1</f>
        <v>11</v>
      </c>
      <c r="AG97" t="e">
        <f>MAX(#REF!)+1</f>
        <v>#REF!</v>
      </c>
      <c r="AH97">
        <f>MAX(P$4:P96)+1</f>
        <v>3</v>
      </c>
      <c r="AI97" t="e">
        <f>MAX(#REF!)+1</f>
        <v>#REF!</v>
      </c>
      <c r="AK97" s="28">
        <f>LOOKUP(R97,TR!$A$4:$A$11,TR!$B$4:$B$11)</f>
        <v>0.021863425925925925</v>
      </c>
    </row>
    <row r="98" spans="1:37" ht="12.75">
      <c r="A98" s="25" t="s">
        <v>121</v>
      </c>
      <c r="B98" s="29">
        <v>14</v>
      </c>
      <c r="C98" s="24" t="str">
        <f>LOOKUP(B98,'Startovní listina'!$B$3:$B$288,'Startovní listina'!$C$3:$C$288)</f>
        <v>Fencl Petr</v>
      </c>
      <c r="D98" s="24" t="str">
        <f>LOOKUP(B98,'Startovní listina'!$B$3:$B$288,'Startovní listina'!$D$3:$D$288)</f>
        <v>OK LOKO Pardubice</v>
      </c>
      <c r="E98" s="25">
        <f>LOOKUP(B98,'Startovní listina'!$B$3:$B$288,'Startovní listina'!$E$3:$E$288)</f>
        <v>1969</v>
      </c>
      <c r="F98" s="30">
        <v>0.028333333333333332</v>
      </c>
      <c r="G98" s="31">
        <f t="shared" si="10"/>
        <v>61</v>
      </c>
      <c r="H98" s="31" t="str">
        <f t="shared" si="11"/>
        <v> </v>
      </c>
      <c r="I98" s="31" t="str">
        <f t="shared" si="12"/>
        <v> </v>
      </c>
      <c r="J98" s="31" t="str">
        <f t="shared" si="13"/>
        <v> </v>
      </c>
      <c r="K98" s="31" t="str">
        <f t="shared" si="14"/>
        <v> </v>
      </c>
      <c r="L98" s="31" t="str">
        <f t="shared" si="15"/>
        <v> </v>
      </c>
      <c r="M98" s="31" t="str">
        <f t="shared" si="16"/>
        <v> </v>
      </c>
      <c r="N98" s="31" t="str">
        <f t="shared" si="17"/>
        <v> </v>
      </c>
      <c r="O98" s="31" t="str">
        <f t="shared" si="18"/>
        <v> </v>
      </c>
      <c r="P98" s="31" t="str">
        <f t="shared" si="19"/>
        <v> </v>
      </c>
      <c r="Q98" s="26" t="s">
        <v>27</v>
      </c>
      <c r="R98" s="27" t="str">
        <f>LOOKUP(B98,'Startovní listina'!$B$3:$B$288,'Startovní listina'!$F$3:$F$288)</f>
        <v>A</v>
      </c>
      <c r="S98" s="27" t="str">
        <f>LOOKUP(B98,'Startovní listina'!$B$3:$B$288,'Startovní listina'!$I$3:$I$288)</f>
        <v>N</v>
      </c>
      <c r="T98" s="27" t="str">
        <f>LOOKUP(B98,'Startovní listina'!$B$3:$B$288,'Startovní listina'!$J$3:$J$288)</f>
        <v>N</v>
      </c>
      <c r="U98" s="27" t="str">
        <f>LOOKUP(B98,'Startovní listina'!$B$3:$B$288,'Startovní listina'!$O$3:$O$288)</f>
        <v>N</v>
      </c>
      <c r="V98" s="27" t="str">
        <f>LOOKUP(B98,'Startovní listina'!$B$3:$B$288,'Startovní listina'!$P$3:$P$288)</f>
        <v>N</v>
      </c>
      <c r="W98" t="s">
        <v>27</v>
      </c>
      <c r="X98">
        <f>MAX(G$4:G97)+1</f>
        <v>61</v>
      </c>
      <c r="Y98">
        <f>MAX(H$4:H97)+1</f>
        <v>19</v>
      </c>
      <c r="Z98">
        <f>MAX(I$4:I97)+1</f>
        <v>9</v>
      </c>
      <c r="AA98">
        <f>MAX(J$4:J97)+1</f>
        <v>3</v>
      </c>
      <c r="AB98">
        <f>MAX(K$4:K97)+1</f>
        <v>1</v>
      </c>
      <c r="AC98">
        <f>MAX(L$4:L97)+1</f>
        <v>7</v>
      </c>
      <c r="AD98">
        <f>MAX(M$4:M97)+1</f>
        <v>1</v>
      </c>
      <c r="AE98">
        <f>MAX(N$4:N97)+1</f>
        <v>1</v>
      </c>
      <c r="AF98">
        <f>MAX(O$4:O97)+1</f>
        <v>11</v>
      </c>
      <c r="AG98" t="e">
        <f>MAX(#REF!)+1</f>
        <v>#REF!</v>
      </c>
      <c r="AH98">
        <f>MAX(P$4:P97)+1</f>
        <v>3</v>
      </c>
      <c r="AI98" t="e">
        <f>MAX(#REF!)+1</f>
        <v>#REF!</v>
      </c>
      <c r="AK98" s="28">
        <f>LOOKUP(R98,TR!$A$4:$A$11,TR!$B$4:$B$11)</f>
        <v>0.020439814814814817</v>
      </c>
    </row>
    <row r="99" spans="1:37" ht="12.75">
      <c r="A99" s="25" t="s">
        <v>122</v>
      </c>
      <c r="B99" s="29">
        <v>76</v>
      </c>
      <c r="C99" s="24" t="str">
        <f>LOOKUP(B99,'Startovní listina'!$B$3:$B$288,'Startovní listina'!$C$3:$C$288)</f>
        <v>Ungr Marcel</v>
      </c>
      <c r="D99" s="24" t="str">
        <f>LOOKUP(B99,'Startovní listina'!$B$3:$B$288,'Startovní listina'!$D$3:$D$288)</f>
        <v>Beroun</v>
      </c>
      <c r="E99" s="25">
        <f>LOOKUP(B99,'Startovní listina'!$B$3:$B$288,'Startovní listina'!$E$3:$E$288)</f>
        <v>1976</v>
      </c>
      <c r="F99" s="30">
        <v>0.02836805555555556</v>
      </c>
      <c r="G99" s="31">
        <f t="shared" si="10"/>
        <v>62</v>
      </c>
      <c r="H99" s="31" t="str">
        <f t="shared" si="11"/>
        <v> </v>
      </c>
      <c r="I99" s="31" t="str">
        <f t="shared" si="12"/>
        <v> </v>
      </c>
      <c r="J99" s="31" t="str">
        <f t="shared" si="13"/>
        <v> </v>
      </c>
      <c r="K99" s="31" t="str">
        <f t="shared" si="14"/>
        <v> </v>
      </c>
      <c r="L99" s="31" t="str">
        <f t="shared" si="15"/>
        <v> </v>
      </c>
      <c r="M99" s="31" t="str">
        <f t="shared" si="16"/>
        <v> </v>
      </c>
      <c r="N99" s="31" t="str">
        <f t="shared" si="17"/>
        <v> </v>
      </c>
      <c r="O99" s="31" t="str">
        <f t="shared" si="18"/>
        <v> </v>
      </c>
      <c r="P99" s="31" t="str">
        <f t="shared" si="19"/>
        <v> </v>
      </c>
      <c r="Q99" s="26" t="s">
        <v>27</v>
      </c>
      <c r="R99" s="27" t="str">
        <f>LOOKUP(B99,'Startovní listina'!$B$3:$B$288,'Startovní listina'!$F$3:$F$288)</f>
        <v>A</v>
      </c>
      <c r="S99" s="27" t="str">
        <f>LOOKUP(B99,'Startovní listina'!$B$3:$B$288,'Startovní listina'!$I$3:$I$288)</f>
        <v>N</v>
      </c>
      <c r="T99" s="27" t="str">
        <f>LOOKUP(B99,'Startovní listina'!$B$3:$B$288,'Startovní listina'!$J$3:$J$288)</f>
        <v>N</v>
      </c>
      <c r="U99" s="27" t="str">
        <f>LOOKUP(B99,'Startovní listina'!$B$3:$B$288,'Startovní listina'!$O$3:$O$288)</f>
        <v>N</v>
      </c>
      <c r="V99" s="27" t="str">
        <f>LOOKUP(B99,'Startovní listina'!$B$3:$B$288,'Startovní listina'!$P$3:$P$288)</f>
        <v>N</v>
      </c>
      <c r="W99" t="s">
        <v>27</v>
      </c>
      <c r="X99">
        <f>MAX(G$4:G98)+1</f>
        <v>62</v>
      </c>
      <c r="Y99">
        <f>MAX(H$4:H98)+1</f>
        <v>19</v>
      </c>
      <c r="Z99">
        <f>MAX(I$4:I98)+1</f>
        <v>9</v>
      </c>
      <c r="AA99">
        <f>MAX(J$4:J98)+1</f>
        <v>3</v>
      </c>
      <c r="AB99">
        <f>MAX(K$4:K98)+1</f>
        <v>1</v>
      </c>
      <c r="AC99">
        <f>MAX(L$4:L98)+1</f>
        <v>7</v>
      </c>
      <c r="AD99">
        <f>MAX(M$4:M98)+1</f>
        <v>1</v>
      </c>
      <c r="AE99">
        <f>MAX(N$4:N98)+1</f>
        <v>1</v>
      </c>
      <c r="AF99">
        <f>MAX(O$4:O98)+1</f>
        <v>11</v>
      </c>
      <c r="AG99" t="e">
        <f>MAX(#REF!)+1</f>
        <v>#REF!</v>
      </c>
      <c r="AH99">
        <f>MAX(P$4:P98)+1</f>
        <v>3</v>
      </c>
      <c r="AI99" t="e">
        <f>MAX(#REF!)+1</f>
        <v>#REF!</v>
      </c>
      <c r="AK99" s="28">
        <f>LOOKUP(R99,TR!$A$4:$A$11,TR!$B$4:$B$11)</f>
        <v>0.020439814814814817</v>
      </c>
    </row>
    <row r="100" spans="1:37" ht="12.75">
      <c r="A100" s="25" t="s">
        <v>123</v>
      </c>
      <c r="B100" s="29">
        <v>233</v>
      </c>
      <c r="C100" s="24" t="str">
        <f>LOOKUP(B100,'Startovní listina'!$B$3:$B$288,'Startovní listina'!$C$3:$C$288)</f>
        <v>Roubík František</v>
      </c>
      <c r="D100" s="24" t="str">
        <f>LOOKUP(B100,'Startovní listina'!$B$3:$B$288,'Startovní listina'!$D$3:$D$288)</f>
        <v>Čerčany</v>
      </c>
      <c r="E100" s="25">
        <f>LOOKUP(B100,'Startovní listina'!$B$3:$B$288,'Startovní listina'!$E$3:$E$288)</f>
        <v>1956</v>
      </c>
      <c r="F100" s="30">
        <v>0.028460648148148148</v>
      </c>
      <c r="G100" s="31" t="str">
        <f t="shared" si="10"/>
        <v> </v>
      </c>
      <c r="H100" s="31" t="str">
        <f t="shared" si="11"/>
        <v> </v>
      </c>
      <c r="I100" s="31">
        <f t="shared" si="12"/>
        <v>9</v>
      </c>
      <c r="J100" s="31" t="str">
        <f t="shared" si="13"/>
        <v> </v>
      </c>
      <c r="K100" s="31" t="str">
        <f t="shared" si="14"/>
        <v> </v>
      </c>
      <c r="L100" s="31" t="str">
        <f t="shared" si="15"/>
        <v> </v>
      </c>
      <c r="M100" s="31" t="str">
        <f t="shared" si="16"/>
        <v> </v>
      </c>
      <c r="N100" s="31" t="str">
        <f t="shared" si="17"/>
        <v> </v>
      </c>
      <c r="O100" s="31" t="str">
        <f t="shared" si="18"/>
        <v> </v>
      </c>
      <c r="P100" s="31" t="str">
        <f t="shared" si="19"/>
        <v> </v>
      </c>
      <c r="Q100" s="26" t="s">
        <v>27</v>
      </c>
      <c r="R100" s="27" t="str">
        <f>LOOKUP(B100,'Startovní listina'!$B$3:$B$288,'Startovní listina'!$F$3:$F$288)</f>
        <v>C</v>
      </c>
      <c r="S100" s="27" t="str">
        <f>LOOKUP(B100,'Startovní listina'!$B$3:$B$288,'Startovní listina'!$I$3:$I$288)</f>
        <v>N</v>
      </c>
      <c r="T100" s="27" t="str">
        <f>LOOKUP(B100,'Startovní listina'!$B$3:$B$288,'Startovní listina'!$J$3:$J$288)</f>
        <v>N</v>
      </c>
      <c r="U100" s="27" t="str">
        <f>LOOKUP(B100,'Startovní listina'!$B$3:$B$288,'Startovní listina'!$O$3:$O$288)</f>
        <v>N</v>
      </c>
      <c r="V100" s="27" t="str">
        <f>LOOKUP(B100,'Startovní listina'!$B$3:$B$288,'Startovní listina'!$P$3:$P$288)</f>
        <v>N</v>
      </c>
      <c r="W100" t="s">
        <v>27</v>
      </c>
      <c r="X100">
        <f>MAX(G$4:G99)+1</f>
        <v>63</v>
      </c>
      <c r="Y100">
        <f>MAX(H$4:H99)+1</f>
        <v>19</v>
      </c>
      <c r="Z100">
        <f>MAX(I$4:I99)+1</f>
        <v>9</v>
      </c>
      <c r="AA100">
        <f>MAX(J$4:J99)+1</f>
        <v>3</v>
      </c>
      <c r="AB100">
        <f>MAX(K$4:K99)+1</f>
        <v>1</v>
      </c>
      <c r="AC100">
        <f>MAX(L$4:L99)+1</f>
        <v>7</v>
      </c>
      <c r="AD100">
        <f>MAX(M$4:M99)+1</f>
        <v>1</v>
      </c>
      <c r="AE100">
        <f>MAX(N$4:N99)+1</f>
        <v>1</v>
      </c>
      <c r="AF100">
        <f>MAX(O$4:O99)+1</f>
        <v>11</v>
      </c>
      <c r="AG100" t="e">
        <f>MAX(#REF!)+1</f>
        <v>#REF!</v>
      </c>
      <c r="AH100">
        <f>MAX(P$4:P99)+1</f>
        <v>3</v>
      </c>
      <c r="AI100" t="e">
        <f>MAX(#REF!)+1</f>
        <v>#REF!</v>
      </c>
      <c r="AK100" s="28">
        <f>LOOKUP(R100,TR!$A$4:$A$11,TR!$B$4:$B$11)</f>
        <v>0.02342592592592593</v>
      </c>
    </row>
    <row r="101" spans="1:37" ht="12.75">
      <c r="A101" s="25" t="s">
        <v>124</v>
      </c>
      <c r="B101" s="29">
        <v>70</v>
      </c>
      <c r="C101" s="24" t="str">
        <f>LOOKUP(B101,'Startovní listina'!$B$3:$B$288,'Startovní listina'!$C$3:$C$288)</f>
        <v>Paroulek Jaroslav</v>
      </c>
      <c r="D101" s="24" t="str">
        <f>LOOKUP(B101,'Startovní listina'!$B$3:$B$288,'Startovní listina'!$D$3:$D$288)</f>
        <v>SKP Nymburk</v>
      </c>
      <c r="E101" s="25">
        <f>LOOKUP(B101,'Startovní listina'!$B$3:$B$288,'Startovní listina'!$E$3:$E$288)</f>
        <v>1970</v>
      </c>
      <c r="F101" s="30">
        <v>0.02855324074074074</v>
      </c>
      <c r="G101" s="31">
        <f t="shared" si="10"/>
        <v>63</v>
      </c>
      <c r="H101" s="31" t="str">
        <f t="shared" si="11"/>
        <v> </v>
      </c>
      <c r="I101" s="31" t="str">
        <f t="shared" si="12"/>
        <v> </v>
      </c>
      <c r="J101" s="31" t="str">
        <f t="shared" si="13"/>
        <v> </v>
      </c>
      <c r="K101" s="31" t="str">
        <f t="shared" si="14"/>
        <v> </v>
      </c>
      <c r="L101" s="31" t="str">
        <f t="shared" si="15"/>
        <v> </v>
      </c>
      <c r="M101" s="31" t="str">
        <f t="shared" si="16"/>
        <v> </v>
      </c>
      <c r="N101" s="31" t="str">
        <f t="shared" si="17"/>
        <v> </v>
      </c>
      <c r="O101" s="31" t="str">
        <f t="shared" si="18"/>
        <v> </v>
      </c>
      <c r="P101" s="31" t="str">
        <f t="shared" si="19"/>
        <v> </v>
      </c>
      <c r="Q101" s="26" t="s">
        <v>27</v>
      </c>
      <c r="R101" s="27" t="str">
        <f>LOOKUP(B101,'Startovní listina'!$B$3:$B$288,'Startovní listina'!$F$3:$F$288)</f>
        <v>A</v>
      </c>
      <c r="S101" s="27" t="str">
        <f>LOOKUP(B101,'Startovní listina'!$B$3:$B$288,'Startovní listina'!$I$3:$I$288)</f>
        <v>N</v>
      </c>
      <c r="T101" s="27" t="str">
        <f>LOOKUP(B101,'Startovní listina'!$B$3:$B$288,'Startovní listina'!$J$3:$J$288)</f>
        <v>N</v>
      </c>
      <c r="U101" s="27" t="str">
        <f>LOOKUP(B101,'Startovní listina'!$B$3:$B$288,'Startovní listina'!$O$3:$O$288)</f>
        <v>N</v>
      </c>
      <c r="V101" s="27" t="str">
        <f>LOOKUP(B101,'Startovní listina'!$B$3:$B$288,'Startovní listina'!$P$3:$P$288)</f>
        <v>N</v>
      </c>
      <c r="W101" t="s">
        <v>27</v>
      </c>
      <c r="X101">
        <f>MAX(G$4:G100)+1</f>
        <v>63</v>
      </c>
      <c r="Y101">
        <f>MAX(H$4:H100)+1</f>
        <v>19</v>
      </c>
      <c r="Z101">
        <f>MAX(I$4:I100)+1</f>
        <v>10</v>
      </c>
      <c r="AA101">
        <f>MAX(J$4:J100)+1</f>
        <v>3</v>
      </c>
      <c r="AB101">
        <f>MAX(K$4:K100)+1</f>
        <v>1</v>
      </c>
      <c r="AC101">
        <f>MAX(L$4:L100)+1</f>
        <v>7</v>
      </c>
      <c r="AD101">
        <f>MAX(M$4:M100)+1</f>
        <v>1</v>
      </c>
      <c r="AE101">
        <f>MAX(N$4:N100)+1</f>
        <v>1</v>
      </c>
      <c r="AF101">
        <f>MAX(O$4:O100)+1</f>
        <v>11</v>
      </c>
      <c r="AG101" t="e">
        <f>MAX(#REF!)+1</f>
        <v>#REF!</v>
      </c>
      <c r="AH101">
        <f>MAX(P$4:P100)+1</f>
        <v>3</v>
      </c>
      <c r="AI101" t="e">
        <f>MAX(#REF!)+1</f>
        <v>#REF!</v>
      </c>
      <c r="AK101" s="28">
        <f>LOOKUP(R101,TR!$A$4:$A$11,TR!$B$4:$B$11)</f>
        <v>0.020439814814814817</v>
      </c>
    </row>
    <row r="102" spans="1:37" ht="12.75">
      <c r="A102" s="25" t="s">
        <v>125</v>
      </c>
      <c r="B102" s="29">
        <v>47</v>
      </c>
      <c r="C102" s="24" t="str">
        <f>LOOKUP(B102,'Startovní listina'!$B$3:$B$288,'Startovní listina'!$C$3:$C$288)</f>
        <v>Herda Jan</v>
      </c>
      <c r="D102" s="24" t="str">
        <f>LOOKUP(B102,'Startovní listina'!$B$3:$B$288,'Startovní listina'!$D$3:$D$288)</f>
        <v>Dobřichov</v>
      </c>
      <c r="E102" s="25">
        <f>LOOKUP(B102,'Startovní listina'!$B$3:$B$288,'Startovní listina'!$E$3:$E$288)</f>
        <v>1983</v>
      </c>
      <c r="F102" s="30">
        <v>0.028576388888888887</v>
      </c>
      <c r="G102" s="31">
        <f t="shared" si="10"/>
        <v>64</v>
      </c>
      <c r="H102" s="31" t="str">
        <f t="shared" si="11"/>
        <v> </v>
      </c>
      <c r="I102" s="31" t="str">
        <f t="shared" si="12"/>
        <v> </v>
      </c>
      <c r="J102" s="31" t="str">
        <f t="shared" si="13"/>
        <v> </v>
      </c>
      <c r="K102" s="31" t="str">
        <f t="shared" si="14"/>
        <v> </v>
      </c>
      <c r="L102" s="31" t="str">
        <f t="shared" si="15"/>
        <v> </v>
      </c>
      <c r="M102" s="31" t="str">
        <f t="shared" si="16"/>
        <v> </v>
      </c>
      <c r="N102" s="31" t="str">
        <f t="shared" si="17"/>
        <v> </v>
      </c>
      <c r="O102" s="31">
        <f t="shared" si="18"/>
        <v>11</v>
      </c>
      <c r="P102" s="31">
        <f t="shared" si="19"/>
        <v>3</v>
      </c>
      <c r="Q102" s="26" t="s">
        <v>27</v>
      </c>
      <c r="R102" s="27" t="str">
        <f>LOOKUP(B102,'Startovní listina'!$B$3:$B$288,'Startovní listina'!$F$3:$F$288)</f>
        <v>A</v>
      </c>
      <c r="S102" s="27" t="str">
        <f>LOOKUP(B102,'Startovní listina'!$B$3:$B$288,'Startovní listina'!$I$3:$I$288)</f>
        <v>A</v>
      </c>
      <c r="T102" s="27" t="str">
        <f>LOOKUP(B102,'Startovní listina'!$B$3:$B$288,'Startovní listina'!$J$3:$J$288)</f>
        <v>N</v>
      </c>
      <c r="U102" s="27" t="str">
        <f>LOOKUP(B102,'Startovní listina'!$B$3:$B$288,'Startovní listina'!$O$3:$O$288)</f>
        <v>A</v>
      </c>
      <c r="V102" s="27" t="str">
        <f>LOOKUP(B102,'Startovní listina'!$B$3:$B$288,'Startovní listina'!$P$3:$P$288)</f>
        <v>N</v>
      </c>
      <c r="W102" t="s">
        <v>27</v>
      </c>
      <c r="X102">
        <f>MAX(G$4:G101)+1</f>
        <v>64</v>
      </c>
      <c r="Y102">
        <f>MAX(H$4:H101)+1</f>
        <v>19</v>
      </c>
      <c r="Z102">
        <f>MAX(I$4:I101)+1</f>
        <v>10</v>
      </c>
      <c r="AA102">
        <f>MAX(J$4:J101)+1</f>
        <v>3</v>
      </c>
      <c r="AB102">
        <f>MAX(K$4:K101)+1</f>
        <v>1</v>
      </c>
      <c r="AC102">
        <f>MAX(L$4:L101)+1</f>
        <v>7</v>
      </c>
      <c r="AD102">
        <f>MAX(M$4:M101)+1</f>
        <v>1</v>
      </c>
      <c r="AE102">
        <f>MAX(N$4:N101)+1</f>
        <v>1</v>
      </c>
      <c r="AF102">
        <f>MAX(O$4:O101)+1</f>
        <v>11</v>
      </c>
      <c r="AG102" t="e">
        <f>MAX(#REF!)+1</f>
        <v>#REF!</v>
      </c>
      <c r="AH102">
        <f>MAX(P$4:P101)+1</f>
        <v>3</v>
      </c>
      <c r="AI102" t="e">
        <f>MAX(#REF!)+1</f>
        <v>#REF!</v>
      </c>
      <c r="AK102" s="28">
        <f>LOOKUP(R102,TR!$A$4:$A$11,TR!$B$4:$B$11)</f>
        <v>0.020439814814814817</v>
      </c>
    </row>
    <row r="103" spans="1:37" ht="12.75">
      <c r="A103" s="25" t="s">
        <v>126</v>
      </c>
      <c r="B103" s="29">
        <v>291</v>
      </c>
      <c r="C103" s="24" t="str">
        <f>LOOKUP(B103,'Startovní listina'!$B$3:$B$288,'Startovní listina'!$C$3:$C$288)</f>
        <v>Maršík Petr</v>
      </c>
      <c r="D103" s="24" t="str">
        <f>LOOKUP(B103,'Startovní listina'!$B$3:$B$288,'Startovní listina'!$D$3:$D$288)</f>
        <v>Slavoj Čáslav</v>
      </c>
      <c r="E103" s="25">
        <f>LOOKUP(B103,'Startovní listina'!$B$3:$B$288,'Startovní listina'!$E$3:$E$288)</f>
        <v>1971</v>
      </c>
      <c r="F103" s="30">
        <v>0.028680555555555553</v>
      </c>
      <c r="G103" s="31">
        <f t="shared" si="10"/>
        <v>65</v>
      </c>
      <c r="H103" s="31" t="str">
        <f t="shared" si="11"/>
        <v> </v>
      </c>
      <c r="I103" s="31" t="str">
        <f t="shared" si="12"/>
        <v> </v>
      </c>
      <c r="J103" s="31" t="str">
        <f t="shared" si="13"/>
        <v> </v>
      </c>
      <c r="K103" s="31" t="str">
        <f t="shared" si="14"/>
        <v> </v>
      </c>
      <c r="L103" s="31" t="str">
        <f t="shared" si="15"/>
        <v> </v>
      </c>
      <c r="M103" s="31" t="str">
        <f t="shared" si="16"/>
        <v> </v>
      </c>
      <c r="N103" s="31" t="str">
        <f t="shared" si="17"/>
        <v> </v>
      </c>
      <c r="O103" s="31" t="str">
        <f t="shared" si="18"/>
        <v> </v>
      </c>
      <c r="P103" s="31" t="str">
        <f t="shared" si="19"/>
        <v> </v>
      </c>
      <c r="Q103" s="26" t="s">
        <v>27</v>
      </c>
      <c r="R103" s="27" t="str">
        <f>LOOKUP(B103,'Startovní listina'!$B$3:$B$288,'Startovní listina'!$F$3:$F$288)</f>
        <v>A</v>
      </c>
      <c r="S103" s="27" t="str">
        <f>LOOKUP(B103,'Startovní listina'!$B$3:$B$288,'Startovní listina'!$I$3:$I$288)</f>
        <v>N</v>
      </c>
      <c r="T103" s="27" t="str">
        <f>LOOKUP(B103,'Startovní listina'!$B$3:$B$288,'Startovní listina'!$J$3:$J$288)</f>
        <v>N</v>
      </c>
      <c r="U103" s="27" t="str">
        <f>LOOKUP(B103,'Startovní listina'!$B$3:$B$288,'Startovní listina'!$O$3:$O$288)</f>
        <v>N</v>
      </c>
      <c r="V103" s="27" t="str">
        <f>LOOKUP(B103,'Startovní listina'!$B$3:$B$288,'Startovní listina'!$P$3:$P$288)</f>
        <v>N</v>
      </c>
      <c r="W103" t="s">
        <v>27</v>
      </c>
      <c r="X103">
        <f>MAX(G$4:G102)+1</f>
        <v>65</v>
      </c>
      <c r="Y103">
        <f>MAX(H$4:H102)+1</f>
        <v>19</v>
      </c>
      <c r="Z103">
        <f>MAX(I$4:I102)+1</f>
        <v>10</v>
      </c>
      <c r="AA103">
        <f>MAX(J$4:J102)+1</f>
        <v>3</v>
      </c>
      <c r="AB103">
        <f>MAX(K$4:K102)+1</f>
        <v>1</v>
      </c>
      <c r="AC103">
        <f>MAX(L$4:L102)+1</f>
        <v>7</v>
      </c>
      <c r="AD103">
        <f>MAX(M$4:M102)+1</f>
        <v>1</v>
      </c>
      <c r="AE103">
        <f>MAX(N$4:N102)+1</f>
        <v>1</v>
      </c>
      <c r="AF103">
        <f>MAX(O$4:O102)+1</f>
        <v>12</v>
      </c>
      <c r="AG103" t="e">
        <f>MAX(#REF!)+1</f>
        <v>#REF!</v>
      </c>
      <c r="AH103">
        <f>MAX(P$4:P102)+1</f>
        <v>4</v>
      </c>
      <c r="AI103" t="e">
        <f>MAX(#REF!)+1</f>
        <v>#REF!</v>
      </c>
      <c r="AK103" s="28">
        <f>LOOKUP(R103,TR!$A$4:$A$11,TR!$B$4:$B$11)</f>
        <v>0.020439814814814817</v>
      </c>
    </row>
    <row r="104" spans="1:37" ht="12.75">
      <c r="A104" s="25" t="s">
        <v>127</v>
      </c>
      <c r="B104" s="29">
        <v>328</v>
      </c>
      <c r="C104" s="24" t="str">
        <f>LOOKUP(B104,'Startovní listina'!$B$3:$B$288,'Startovní listina'!$C$3:$C$288)</f>
        <v>Menšík Jan</v>
      </c>
      <c r="D104" s="24" t="str">
        <f>LOOKUP(B104,'Startovní listina'!$B$3:$B$288,'Startovní listina'!$D$3:$D$288)</f>
        <v>Jablonec nad Nisou</v>
      </c>
      <c r="E104" s="25">
        <f>LOOKUP(B104,'Startovní listina'!$B$3:$B$288,'Startovní listina'!$E$3:$E$288)</f>
        <v>1956</v>
      </c>
      <c r="F104" s="30">
        <v>0.028819444444444443</v>
      </c>
      <c r="G104" s="31" t="str">
        <f t="shared" si="10"/>
        <v> </v>
      </c>
      <c r="H104" s="31" t="str">
        <f t="shared" si="11"/>
        <v> </v>
      </c>
      <c r="I104" s="31">
        <f t="shared" si="12"/>
        <v>10</v>
      </c>
      <c r="J104" s="31" t="str">
        <f t="shared" si="13"/>
        <v> </v>
      </c>
      <c r="K104" s="31" t="str">
        <f t="shared" si="14"/>
        <v> </v>
      </c>
      <c r="L104" s="31" t="str">
        <f t="shared" si="15"/>
        <v> </v>
      </c>
      <c r="M104" s="31" t="str">
        <f t="shared" si="16"/>
        <v> </v>
      </c>
      <c r="N104" s="31" t="str">
        <f t="shared" si="17"/>
        <v> </v>
      </c>
      <c r="O104" s="31" t="str">
        <f t="shared" si="18"/>
        <v> </v>
      </c>
      <c r="P104" s="31" t="str">
        <f t="shared" si="19"/>
        <v> </v>
      </c>
      <c r="Q104" s="26" t="s">
        <v>27</v>
      </c>
      <c r="R104" s="27" t="str">
        <f>LOOKUP(B104,'Startovní listina'!$B$3:$B$288,'Startovní listina'!$F$3:$F$288)</f>
        <v>C</v>
      </c>
      <c r="S104" s="27" t="str">
        <f>LOOKUP(B104,'Startovní listina'!$B$3:$B$288,'Startovní listina'!$I$3:$I$288)</f>
        <v>N</v>
      </c>
      <c r="T104" s="27" t="str">
        <f>LOOKUP(B104,'Startovní listina'!$B$3:$B$288,'Startovní listina'!$J$3:$J$288)</f>
        <v>N</v>
      </c>
      <c r="U104" s="27" t="str">
        <f>LOOKUP(B104,'Startovní listina'!$B$3:$B$288,'Startovní listina'!$O$3:$O$288)</f>
        <v>N</v>
      </c>
      <c r="V104" s="27" t="str">
        <f>LOOKUP(B104,'Startovní listina'!$B$3:$B$288,'Startovní listina'!$P$3:$P$288)</f>
        <v>N</v>
      </c>
      <c r="W104" t="s">
        <v>27</v>
      </c>
      <c r="X104">
        <f>MAX(G$4:G103)+1</f>
        <v>66</v>
      </c>
      <c r="Y104">
        <f>MAX(H$4:H103)+1</f>
        <v>19</v>
      </c>
      <c r="Z104">
        <f>MAX(I$4:I103)+1</f>
        <v>10</v>
      </c>
      <c r="AA104">
        <f>MAX(J$4:J103)+1</f>
        <v>3</v>
      </c>
      <c r="AB104">
        <f>MAX(K$4:K103)+1</f>
        <v>1</v>
      </c>
      <c r="AC104">
        <f>MAX(L$4:L103)+1</f>
        <v>7</v>
      </c>
      <c r="AD104">
        <f>MAX(M$4:M103)+1</f>
        <v>1</v>
      </c>
      <c r="AE104">
        <f>MAX(N$4:N103)+1</f>
        <v>1</v>
      </c>
      <c r="AF104">
        <f>MAX(O$4:O103)+1</f>
        <v>12</v>
      </c>
      <c r="AG104" t="e">
        <f>MAX(#REF!)+1</f>
        <v>#REF!</v>
      </c>
      <c r="AH104">
        <f>MAX(P$4:P103)+1</f>
        <v>4</v>
      </c>
      <c r="AI104" t="e">
        <f>MAX(#REF!)+1</f>
        <v>#REF!</v>
      </c>
      <c r="AK104" s="28">
        <f>LOOKUP(R104,TR!$A$4:$A$11,TR!$B$4:$B$11)</f>
        <v>0.02342592592592593</v>
      </c>
    </row>
    <row r="105" spans="1:37" ht="12.75">
      <c r="A105" s="25" t="s">
        <v>128</v>
      </c>
      <c r="B105" s="29">
        <v>163</v>
      </c>
      <c r="C105" s="24" t="str">
        <f>LOOKUP(B105,'Startovní listina'!$B$3:$B$288,'Startovní listina'!$C$3:$C$288)</f>
        <v>Tůma Jiří</v>
      </c>
      <c r="D105" s="24" t="str">
        <f>LOOKUP(B105,'Startovní listina'!$B$3:$B$288,'Startovní listina'!$D$3:$D$288)</f>
        <v>Spartak Vlašim</v>
      </c>
      <c r="E105" s="25">
        <f>LOOKUP(B105,'Startovní listina'!$B$3:$B$288,'Startovní listina'!$E$3:$E$288)</f>
        <v>1963</v>
      </c>
      <c r="F105" s="30">
        <v>0.028854166666666667</v>
      </c>
      <c r="G105" s="31" t="str">
        <f t="shared" si="10"/>
        <v> </v>
      </c>
      <c r="H105" s="31">
        <f t="shared" si="11"/>
        <v>19</v>
      </c>
      <c r="I105" s="31" t="str">
        <f t="shared" si="12"/>
        <v> </v>
      </c>
      <c r="J105" s="31" t="str">
        <f t="shared" si="13"/>
        <v> </v>
      </c>
      <c r="K105" s="31" t="str">
        <f t="shared" si="14"/>
        <v> </v>
      </c>
      <c r="L105" s="31" t="str">
        <f t="shared" si="15"/>
        <v> </v>
      </c>
      <c r="M105" s="31" t="str">
        <f t="shared" si="16"/>
        <v> </v>
      </c>
      <c r="N105" s="31" t="str">
        <f t="shared" si="17"/>
        <v> </v>
      </c>
      <c r="O105" s="31" t="str">
        <f t="shared" si="18"/>
        <v> </v>
      </c>
      <c r="P105" s="31" t="str">
        <f t="shared" si="19"/>
        <v> </v>
      </c>
      <c r="Q105" s="26" t="s">
        <v>27</v>
      </c>
      <c r="R105" s="27" t="str">
        <f>LOOKUP(B105,'Startovní listina'!$B$3:$B$288,'Startovní listina'!$F$3:$F$288)</f>
        <v>B</v>
      </c>
      <c r="S105" s="27" t="str">
        <f>LOOKUP(B105,'Startovní listina'!$B$3:$B$288,'Startovní listina'!$I$3:$I$288)</f>
        <v>N</v>
      </c>
      <c r="T105" s="27" t="str">
        <f>LOOKUP(B105,'Startovní listina'!$B$3:$B$288,'Startovní listina'!$J$3:$J$288)</f>
        <v>N</v>
      </c>
      <c r="U105" s="27" t="str">
        <f>LOOKUP(B105,'Startovní listina'!$B$3:$B$288,'Startovní listina'!$O$3:$O$288)</f>
        <v>N</v>
      </c>
      <c r="V105" s="27" t="str">
        <f>LOOKUP(B105,'Startovní listina'!$B$3:$B$288,'Startovní listina'!$P$3:$P$288)</f>
        <v>N</v>
      </c>
      <c r="W105" t="s">
        <v>27</v>
      </c>
      <c r="X105">
        <f>MAX(G$4:G104)+1</f>
        <v>66</v>
      </c>
      <c r="Y105">
        <f>MAX(H$4:H104)+1</f>
        <v>19</v>
      </c>
      <c r="Z105">
        <f>MAX(I$4:I104)+1</f>
        <v>11</v>
      </c>
      <c r="AA105">
        <f>MAX(J$4:J104)+1</f>
        <v>3</v>
      </c>
      <c r="AB105">
        <f>MAX(K$4:K104)+1</f>
        <v>1</v>
      </c>
      <c r="AC105">
        <f>MAX(L$4:L104)+1</f>
        <v>7</v>
      </c>
      <c r="AD105">
        <f>MAX(M$4:M104)+1</f>
        <v>1</v>
      </c>
      <c r="AE105">
        <f>MAX(N$4:N104)+1</f>
        <v>1</v>
      </c>
      <c r="AF105">
        <f>MAX(O$4:O104)+1</f>
        <v>12</v>
      </c>
      <c r="AG105" t="e">
        <f>MAX(#REF!)+1</f>
        <v>#REF!</v>
      </c>
      <c r="AH105">
        <f>MAX(P$4:P104)+1</f>
        <v>4</v>
      </c>
      <c r="AI105" t="e">
        <f>MAX(#REF!)+1</f>
        <v>#REF!</v>
      </c>
      <c r="AK105" s="28">
        <f>LOOKUP(R105,TR!$A$4:$A$11,TR!$B$4:$B$11)</f>
        <v>0.021863425925925925</v>
      </c>
    </row>
    <row r="106" spans="1:37" ht="12.75">
      <c r="A106" s="25" t="s">
        <v>129</v>
      </c>
      <c r="B106" s="29">
        <v>84</v>
      </c>
      <c r="C106" s="24" t="str">
        <f>LOOKUP(B106,'Startovní listina'!$B$3:$B$288,'Startovní listina'!$C$3:$C$288)</f>
        <v>Korenčík Martin</v>
      </c>
      <c r="D106" s="24" t="str">
        <f>LOOKUP(B106,'Startovní listina'!$B$3:$B$288,'Startovní listina'!$D$3:$D$288)</f>
        <v>TJ Sokol Kbely</v>
      </c>
      <c r="E106" s="25">
        <f>LOOKUP(B106,'Startovní listina'!$B$3:$B$288,'Startovní listina'!$E$3:$E$288)</f>
        <v>1984</v>
      </c>
      <c r="F106" s="30">
        <v>0.02890046296296296</v>
      </c>
      <c r="G106" s="31">
        <f t="shared" si="10"/>
        <v>66</v>
      </c>
      <c r="H106" s="31" t="str">
        <f t="shared" si="11"/>
        <v> </v>
      </c>
      <c r="I106" s="31" t="str">
        <f t="shared" si="12"/>
        <v> </v>
      </c>
      <c r="J106" s="31" t="str">
        <f t="shared" si="13"/>
        <v> </v>
      </c>
      <c r="K106" s="31" t="str">
        <f t="shared" si="14"/>
        <v> </v>
      </c>
      <c r="L106" s="31" t="str">
        <f t="shared" si="15"/>
        <v> </v>
      </c>
      <c r="M106" s="31" t="str">
        <f t="shared" si="16"/>
        <v> </v>
      </c>
      <c r="N106" s="31" t="str">
        <f t="shared" si="17"/>
        <v> </v>
      </c>
      <c r="O106" s="31" t="str">
        <f t="shared" si="18"/>
        <v> </v>
      </c>
      <c r="P106" s="31" t="str">
        <f t="shared" si="19"/>
        <v> </v>
      </c>
      <c r="Q106" s="26" t="s">
        <v>27</v>
      </c>
      <c r="R106" s="27" t="str">
        <f>LOOKUP(B106,'Startovní listina'!$B$3:$B$288,'Startovní listina'!$F$3:$F$288)</f>
        <v>A</v>
      </c>
      <c r="S106" s="27" t="str">
        <f>LOOKUP(B106,'Startovní listina'!$B$3:$B$288,'Startovní listina'!$I$3:$I$288)</f>
        <v>N</v>
      </c>
      <c r="T106" s="27" t="str">
        <f>LOOKUP(B106,'Startovní listina'!$B$3:$B$288,'Startovní listina'!$J$3:$J$288)</f>
        <v>N</v>
      </c>
      <c r="U106" s="27" t="str">
        <f>LOOKUP(B106,'Startovní listina'!$B$3:$B$288,'Startovní listina'!$O$3:$O$288)</f>
        <v>N</v>
      </c>
      <c r="V106" s="27" t="str">
        <f>LOOKUP(B106,'Startovní listina'!$B$3:$B$288,'Startovní listina'!$P$3:$P$288)</f>
        <v>N</v>
      </c>
      <c r="W106" t="s">
        <v>27</v>
      </c>
      <c r="X106">
        <f>MAX(G$4:G105)+1</f>
        <v>66</v>
      </c>
      <c r="Y106">
        <f>MAX(H$4:H105)+1</f>
        <v>20</v>
      </c>
      <c r="Z106">
        <f>MAX(I$4:I105)+1</f>
        <v>11</v>
      </c>
      <c r="AA106">
        <f>MAX(J$4:J105)+1</f>
        <v>3</v>
      </c>
      <c r="AB106">
        <f>MAX(K$4:K105)+1</f>
        <v>1</v>
      </c>
      <c r="AC106">
        <f>MAX(L$4:L105)+1</f>
        <v>7</v>
      </c>
      <c r="AD106">
        <f>MAX(M$4:M105)+1</f>
        <v>1</v>
      </c>
      <c r="AE106">
        <f>MAX(N$4:N105)+1</f>
        <v>1</v>
      </c>
      <c r="AF106">
        <f>MAX(O$4:O105)+1</f>
        <v>12</v>
      </c>
      <c r="AG106" t="e">
        <f>MAX(#REF!)+1</f>
        <v>#REF!</v>
      </c>
      <c r="AH106">
        <f>MAX(P$4:P105)+1</f>
        <v>4</v>
      </c>
      <c r="AI106" t="e">
        <f>MAX(#REF!)+1</f>
        <v>#REF!</v>
      </c>
      <c r="AK106" s="28">
        <f>LOOKUP(R106,TR!$A$4:$A$11,TR!$B$4:$B$11)</f>
        <v>0.020439814814814817</v>
      </c>
    </row>
    <row r="107" spans="1:37" ht="12.75">
      <c r="A107" s="25" t="s">
        <v>130</v>
      </c>
      <c r="B107" s="29">
        <v>17</v>
      </c>
      <c r="C107" s="24" t="str">
        <f>LOOKUP(B107,'Startovní listina'!$B$3:$B$288,'Startovní listina'!$C$3:$C$288)</f>
        <v>Markop Jan</v>
      </c>
      <c r="D107" s="24" t="str">
        <f>LOOKUP(B107,'Startovní listina'!$B$3:$B$288,'Startovní listina'!$D$3:$D$288)</f>
        <v>HK Vyšehrad</v>
      </c>
      <c r="E107" s="25">
        <f>LOOKUP(B107,'Startovní listina'!$B$3:$B$288,'Startovní listina'!$E$3:$E$288)</f>
        <v>1976</v>
      </c>
      <c r="F107" s="30">
        <v>0.028935185185185185</v>
      </c>
      <c r="G107" s="31">
        <f t="shared" si="10"/>
        <v>67</v>
      </c>
      <c r="H107" s="31" t="str">
        <f t="shared" si="11"/>
        <v> </v>
      </c>
      <c r="I107" s="31" t="str">
        <f t="shared" si="12"/>
        <v> </v>
      </c>
      <c r="J107" s="31" t="str">
        <f t="shared" si="13"/>
        <v> </v>
      </c>
      <c r="K107" s="31" t="str">
        <f t="shared" si="14"/>
        <v> </v>
      </c>
      <c r="L107" s="31" t="str">
        <f t="shared" si="15"/>
        <v> </v>
      </c>
      <c r="M107" s="31" t="str">
        <f t="shared" si="16"/>
        <v> </v>
      </c>
      <c r="N107" s="31" t="str">
        <f t="shared" si="17"/>
        <v> </v>
      </c>
      <c r="O107" s="31" t="str">
        <f t="shared" si="18"/>
        <v> </v>
      </c>
      <c r="P107" s="31" t="str">
        <f t="shared" si="19"/>
        <v> </v>
      </c>
      <c r="Q107" s="26" t="s">
        <v>27</v>
      </c>
      <c r="R107" s="27" t="str">
        <f>LOOKUP(B107,'Startovní listina'!$B$3:$B$288,'Startovní listina'!$F$3:$F$288)</f>
        <v>A</v>
      </c>
      <c r="S107" s="27" t="str">
        <f>LOOKUP(B107,'Startovní listina'!$B$3:$B$288,'Startovní listina'!$I$3:$I$288)</f>
        <v>N</v>
      </c>
      <c r="T107" s="27" t="str">
        <f>LOOKUP(B107,'Startovní listina'!$B$3:$B$288,'Startovní listina'!$J$3:$J$288)</f>
        <v>N</v>
      </c>
      <c r="U107" s="27" t="str">
        <f>LOOKUP(B107,'Startovní listina'!$B$3:$B$288,'Startovní listina'!$O$3:$O$288)</f>
        <v>N</v>
      </c>
      <c r="V107" s="27" t="str">
        <f>LOOKUP(B107,'Startovní listina'!$B$3:$B$288,'Startovní listina'!$P$3:$P$288)</f>
        <v>N</v>
      </c>
      <c r="W107" t="s">
        <v>27</v>
      </c>
      <c r="X107">
        <f>MAX(G$4:G106)+1</f>
        <v>67</v>
      </c>
      <c r="Y107">
        <f>MAX(H$4:H106)+1</f>
        <v>20</v>
      </c>
      <c r="Z107">
        <f>MAX(I$4:I106)+1</f>
        <v>11</v>
      </c>
      <c r="AA107">
        <f>MAX(J$4:J106)+1</f>
        <v>3</v>
      </c>
      <c r="AB107">
        <f>MAX(K$4:K106)+1</f>
        <v>1</v>
      </c>
      <c r="AC107">
        <f>MAX(L$4:L106)+1</f>
        <v>7</v>
      </c>
      <c r="AD107">
        <f>MAX(M$4:M106)+1</f>
        <v>1</v>
      </c>
      <c r="AE107">
        <f>MAX(N$4:N106)+1</f>
        <v>1</v>
      </c>
      <c r="AF107">
        <f>MAX(O$4:O106)+1</f>
        <v>12</v>
      </c>
      <c r="AG107" t="e">
        <f>MAX(#REF!)+1</f>
        <v>#REF!</v>
      </c>
      <c r="AH107">
        <f>MAX(P$4:P106)+1</f>
        <v>4</v>
      </c>
      <c r="AI107" t="e">
        <f>MAX(#REF!)+1</f>
        <v>#REF!</v>
      </c>
      <c r="AK107" s="28">
        <f>LOOKUP(R107,TR!$A$4:$A$11,TR!$B$4:$B$11)</f>
        <v>0.020439814814814817</v>
      </c>
    </row>
    <row r="108" spans="1:37" ht="12.75">
      <c r="A108" s="25" t="s">
        <v>131</v>
      </c>
      <c r="B108" s="29">
        <v>229</v>
      </c>
      <c r="C108" s="24" t="str">
        <f>LOOKUP(B108,'Startovní listina'!$B$3:$B$288,'Startovní listina'!$C$3:$C$288)</f>
        <v>Kubr Václav</v>
      </c>
      <c r="D108" s="24" t="str">
        <f>LOOKUP(B108,'Startovní listina'!$B$3:$B$288,'Startovní listina'!$D$3:$D$288)</f>
        <v>Hvězda Pardubice</v>
      </c>
      <c r="E108" s="25">
        <f>LOOKUP(B108,'Startovní listina'!$B$3:$B$288,'Startovní listina'!$E$3:$E$288)</f>
        <v>1955</v>
      </c>
      <c r="F108" s="30">
        <v>0.0290162037037037</v>
      </c>
      <c r="G108" s="31" t="str">
        <f t="shared" si="10"/>
        <v> </v>
      </c>
      <c r="H108" s="31" t="str">
        <f t="shared" si="11"/>
        <v> </v>
      </c>
      <c r="I108" s="31">
        <f t="shared" si="12"/>
        <v>11</v>
      </c>
      <c r="J108" s="31" t="str">
        <f t="shared" si="13"/>
        <v> </v>
      </c>
      <c r="K108" s="31" t="str">
        <f t="shared" si="14"/>
        <v> </v>
      </c>
      <c r="L108" s="31" t="str">
        <f t="shared" si="15"/>
        <v> </v>
      </c>
      <c r="M108" s="31" t="str">
        <f t="shared" si="16"/>
        <v> </v>
      </c>
      <c r="N108" s="31" t="str">
        <f t="shared" si="17"/>
        <v> </v>
      </c>
      <c r="O108" s="31" t="str">
        <f t="shared" si="18"/>
        <v> </v>
      </c>
      <c r="P108" s="31" t="str">
        <f t="shared" si="19"/>
        <v> </v>
      </c>
      <c r="Q108" s="26" t="s">
        <v>27</v>
      </c>
      <c r="R108" s="27" t="str">
        <f>LOOKUP(B108,'Startovní listina'!$B$3:$B$288,'Startovní listina'!$F$3:$F$288)</f>
        <v>C</v>
      </c>
      <c r="S108" s="27" t="str">
        <f>LOOKUP(B108,'Startovní listina'!$B$3:$B$288,'Startovní listina'!$I$3:$I$288)</f>
        <v>N</v>
      </c>
      <c r="T108" s="27" t="str">
        <f>LOOKUP(B108,'Startovní listina'!$B$3:$B$288,'Startovní listina'!$J$3:$J$288)</f>
        <v>N</v>
      </c>
      <c r="U108" s="27" t="str">
        <f>LOOKUP(B108,'Startovní listina'!$B$3:$B$288,'Startovní listina'!$O$3:$O$288)</f>
        <v>N</v>
      </c>
      <c r="V108" s="27" t="str">
        <f>LOOKUP(B108,'Startovní listina'!$B$3:$B$288,'Startovní listina'!$P$3:$P$288)</f>
        <v>N</v>
      </c>
      <c r="W108" t="s">
        <v>27</v>
      </c>
      <c r="X108">
        <f>MAX(G$4:G107)+1</f>
        <v>68</v>
      </c>
      <c r="Y108">
        <f>MAX(H$4:H107)+1</f>
        <v>20</v>
      </c>
      <c r="Z108">
        <f>MAX(I$4:I107)+1</f>
        <v>11</v>
      </c>
      <c r="AA108">
        <f>MAX(J$4:J107)+1</f>
        <v>3</v>
      </c>
      <c r="AB108">
        <f>MAX(K$4:K107)+1</f>
        <v>1</v>
      </c>
      <c r="AC108">
        <f>MAX(L$4:L107)+1</f>
        <v>7</v>
      </c>
      <c r="AD108">
        <f>MAX(M$4:M107)+1</f>
        <v>1</v>
      </c>
      <c r="AE108">
        <f>MAX(N$4:N107)+1</f>
        <v>1</v>
      </c>
      <c r="AF108">
        <f>MAX(O$4:O107)+1</f>
        <v>12</v>
      </c>
      <c r="AG108" t="e">
        <f>MAX(#REF!)+1</f>
        <v>#REF!</v>
      </c>
      <c r="AH108">
        <f>MAX(P$4:P107)+1</f>
        <v>4</v>
      </c>
      <c r="AI108" t="e">
        <f>MAX(#REF!)+1</f>
        <v>#REF!</v>
      </c>
      <c r="AK108" s="28">
        <f>LOOKUP(R108,TR!$A$4:$A$11,TR!$B$4:$B$11)</f>
        <v>0.02342592592592593</v>
      </c>
    </row>
    <row r="109" spans="1:37" ht="12.75">
      <c r="A109" s="25" t="s">
        <v>132</v>
      </c>
      <c r="B109" s="29">
        <v>197</v>
      </c>
      <c r="C109" s="24" t="str">
        <f>LOOKUP(B109,'Startovní listina'!$B$3:$B$288,'Startovní listina'!$C$3:$C$288)</f>
        <v>Rosenberger Luboš</v>
      </c>
      <c r="D109" s="24" t="str">
        <f>LOOKUP(B109,'Startovní listina'!$B$3:$B$288,'Startovní listina'!$D$3:$D$288)</f>
        <v>Sokol Kolín</v>
      </c>
      <c r="E109" s="25">
        <f>LOOKUP(B109,'Startovní listina'!$B$3:$B$288,'Startovní listina'!$E$3:$E$288)</f>
        <v>1962</v>
      </c>
      <c r="F109" s="30">
        <v>0.029050925925925928</v>
      </c>
      <c r="G109" s="31" t="str">
        <f t="shared" si="10"/>
        <v> </v>
      </c>
      <c r="H109" s="31">
        <f t="shared" si="11"/>
        <v>20</v>
      </c>
      <c r="I109" s="31" t="str">
        <f t="shared" si="12"/>
        <v> </v>
      </c>
      <c r="J109" s="31" t="str">
        <f t="shared" si="13"/>
        <v> </v>
      </c>
      <c r="K109" s="31" t="str">
        <f t="shared" si="14"/>
        <v> </v>
      </c>
      <c r="L109" s="31" t="str">
        <f t="shared" si="15"/>
        <v> </v>
      </c>
      <c r="M109" s="31" t="str">
        <f t="shared" si="16"/>
        <v> </v>
      </c>
      <c r="N109" s="31" t="str">
        <f t="shared" si="17"/>
        <v> </v>
      </c>
      <c r="O109" s="31">
        <f t="shared" si="18"/>
        <v>12</v>
      </c>
      <c r="P109" s="31" t="str">
        <f t="shared" si="19"/>
        <v> </v>
      </c>
      <c r="Q109" s="26" t="s">
        <v>27</v>
      </c>
      <c r="R109" s="27" t="str">
        <f>LOOKUP(B109,'Startovní listina'!$B$3:$B$288,'Startovní listina'!$F$3:$F$288)</f>
        <v>B</v>
      </c>
      <c r="S109" s="27" t="str">
        <f>LOOKUP(B109,'Startovní listina'!$B$3:$B$288,'Startovní listina'!$I$3:$I$288)</f>
        <v>A</v>
      </c>
      <c r="T109" s="27" t="str">
        <f>LOOKUP(B109,'Startovní listina'!$B$3:$B$288,'Startovní listina'!$J$3:$J$288)</f>
        <v>N</v>
      </c>
      <c r="U109" s="27" t="str">
        <f>LOOKUP(B109,'Startovní listina'!$B$3:$B$288,'Startovní listina'!$O$3:$O$288)</f>
        <v>N</v>
      </c>
      <c r="V109" s="27" t="str">
        <f>LOOKUP(B109,'Startovní listina'!$B$3:$B$288,'Startovní listina'!$P$3:$P$288)</f>
        <v>N</v>
      </c>
      <c r="W109" t="s">
        <v>27</v>
      </c>
      <c r="X109">
        <f>MAX(G$4:G108)+1</f>
        <v>68</v>
      </c>
      <c r="Y109">
        <f>MAX(H$4:H108)+1</f>
        <v>20</v>
      </c>
      <c r="Z109">
        <f>MAX(I$4:I108)+1</f>
        <v>12</v>
      </c>
      <c r="AA109">
        <f>MAX(J$4:J108)+1</f>
        <v>3</v>
      </c>
      <c r="AB109">
        <f>MAX(K$4:K108)+1</f>
        <v>1</v>
      </c>
      <c r="AC109">
        <f>MAX(L$4:L108)+1</f>
        <v>7</v>
      </c>
      <c r="AD109">
        <f>MAX(M$4:M108)+1</f>
        <v>1</v>
      </c>
      <c r="AE109">
        <f>MAX(N$4:N108)+1</f>
        <v>1</v>
      </c>
      <c r="AF109">
        <f>MAX(O$4:O108)+1</f>
        <v>12</v>
      </c>
      <c r="AG109" t="e">
        <f>MAX(#REF!)+1</f>
        <v>#REF!</v>
      </c>
      <c r="AH109">
        <f>MAX(P$4:P108)+1</f>
        <v>4</v>
      </c>
      <c r="AI109" t="e">
        <f>MAX(#REF!)+1</f>
        <v>#REF!</v>
      </c>
      <c r="AK109" s="28">
        <f>LOOKUP(R109,TR!$A$4:$A$11,TR!$B$4:$B$11)</f>
        <v>0.021863425925925925</v>
      </c>
    </row>
    <row r="110" spans="1:37" ht="12.75">
      <c r="A110" s="25" t="s">
        <v>133</v>
      </c>
      <c r="B110" s="29">
        <v>162</v>
      </c>
      <c r="C110" s="24" t="str">
        <f>LOOKUP(B110,'Startovní listina'!$B$3:$B$288,'Startovní listina'!$C$3:$C$288)</f>
        <v>Tomsa Pavel</v>
      </c>
      <c r="D110" s="24" t="str">
        <f>LOOKUP(B110,'Startovní listina'!$B$3:$B$288,'Startovní listina'!$D$3:$D$288)</f>
        <v>Doubrava</v>
      </c>
      <c r="E110" s="25">
        <f>LOOKUP(B110,'Startovní listina'!$B$3:$B$288,'Startovní listina'!$E$3:$E$288)</f>
        <v>1962</v>
      </c>
      <c r="F110" s="30">
        <v>0.029050925925925928</v>
      </c>
      <c r="G110" s="31" t="str">
        <f t="shared" si="10"/>
        <v> </v>
      </c>
      <c r="H110" s="31">
        <f t="shared" si="11"/>
        <v>21</v>
      </c>
      <c r="I110" s="31" t="str">
        <f t="shared" si="12"/>
        <v> </v>
      </c>
      <c r="J110" s="31" t="str">
        <f t="shared" si="13"/>
        <v> </v>
      </c>
      <c r="K110" s="31" t="str">
        <f t="shared" si="14"/>
        <v> </v>
      </c>
      <c r="L110" s="31" t="str">
        <f t="shared" si="15"/>
        <v> </v>
      </c>
      <c r="M110" s="31" t="str">
        <f t="shared" si="16"/>
        <v> </v>
      </c>
      <c r="N110" s="31" t="str">
        <f t="shared" si="17"/>
        <v> </v>
      </c>
      <c r="O110" s="31" t="str">
        <f t="shared" si="18"/>
        <v> </v>
      </c>
      <c r="P110" s="31" t="str">
        <f t="shared" si="19"/>
        <v> </v>
      </c>
      <c r="Q110" s="26" t="s">
        <v>27</v>
      </c>
      <c r="R110" s="27" t="str">
        <f>LOOKUP(B110,'Startovní listina'!$B$3:$B$288,'Startovní listina'!$F$3:$F$288)</f>
        <v>B</v>
      </c>
      <c r="S110" s="27" t="str">
        <f>LOOKUP(B110,'Startovní listina'!$B$3:$B$288,'Startovní listina'!$I$3:$I$288)</f>
        <v>N</v>
      </c>
      <c r="T110" s="27" t="str">
        <f>LOOKUP(B110,'Startovní listina'!$B$3:$B$288,'Startovní listina'!$J$3:$J$288)</f>
        <v>N</v>
      </c>
      <c r="U110" s="27" t="str">
        <f>LOOKUP(B110,'Startovní listina'!$B$3:$B$288,'Startovní listina'!$O$3:$O$288)</f>
        <v>N</v>
      </c>
      <c r="V110" s="27" t="str">
        <f>LOOKUP(B110,'Startovní listina'!$B$3:$B$288,'Startovní listina'!$P$3:$P$288)</f>
        <v>N</v>
      </c>
      <c r="W110" t="s">
        <v>27</v>
      </c>
      <c r="X110">
        <f>MAX(G$4:G109)+1</f>
        <v>68</v>
      </c>
      <c r="Y110">
        <f>MAX(H$4:H109)+1</f>
        <v>21</v>
      </c>
      <c r="Z110">
        <f>MAX(I$4:I109)+1</f>
        <v>12</v>
      </c>
      <c r="AA110">
        <f>MAX(J$4:J109)+1</f>
        <v>3</v>
      </c>
      <c r="AB110">
        <f>MAX(K$4:K109)+1</f>
        <v>1</v>
      </c>
      <c r="AC110">
        <f>MAX(L$4:L109)+1</f>
        <v>7</v>
      </c>
      <c r="AD110">
        <f>MAX(M$4:M109)+1</f>
        <v>1</v>
      </c>
      <c r="AE110">
        <f>MAX(N$4:N109)+1</f>
        <v>1</v>
      </c>
      <c r="AF110">
        <f>MAX(O$4:O109)+1</f>
        <v>13</v>
      </c>
      <c r="AG110" t="e">
        <f>MAX(#REF!)+1</f>
        <v>#REF!</v>
      </c>
      <c r="AH110">
        <f>MAX(P$4:P109)+1</f>
        <v>4</v>
      </c>
      <c r="AI110" t="e">
        <f>MAX(#REF!)+1</f>
        <v>#REF!</v>
      </c>
      <c r="AK110" s="28">
        <f>LOOKUP(R110,TR!$A$4:$A$11,TR!$B$4:$B$11)</f>
        <v>0.021863425925925925</v>
      </c>
    </row>
    <row r="111" spans="1:37" ht="12.75">
      <c r="A111" s="25" t="s">
        <v>134</v>
      </c>
      <c r="B111" s="29">
        <v>128</v>
      </c>
      <c r="C111" s="24" t="str">
        <f>LOOKUP(B111,'Startovní listina'!$B$3:$B$288,'Startovní listina'!$C$3:$C$288)</f>
        <v>Hudcovic Michal</v>
      </c>
      <c r="D111" s="24" t="str">
        <f>LOOKUP(B111,'Startovní listina'!$B$3:$B$288,'Startovní listina'!$D$3:$D$288)</f>
        <v>Poděbrady</v>
      </c>
      <c r="E111" s="25">
        <f>LOOKUP(B111,'Startovní listina'!$B$3:$B$288,'Startovní listina'!$E$3:$E$288)</f>
        <v>1963</v>
      </c>
      <c r="F111" s="30">
        <v>0.029131944444444446</v>
      </c>
      <c r="G111" s="31" t="str">
        <f t="shared" si="10"/>
        <v> </v>
      </c>
      <c r="H111" s="31">
        <f t="shared" si="11"/>
        <v>22</v>
      </c>
      <c r="I111" s="31" t="str">
        <f t="shared" si="12"/>
        <v> </v>
      </c>
      <c r="J111" s="31" t="str">
        <f t="shared" si="13"/>
        <v> </v>
      </c>
      <c r="K111" s="31" t="str">
        <f t="shared" si="14"/>
        <v> </v>
      </c>
      <c r="L111" s="31" t="str">
        <f t="shared" si="15"/>
        <v> </v>
      </c>
      <c r="M111" s="31" t="str">
        <f t="shared" si="16"/>
        <v> </v>
      </c>
      <c r="N111" s="31" t="str">
        <f t="shared" si="17"/>
        <v> </v>
      </c>
      <c r="O111" s="31" t="str">
        <f t="shared" si="18"/>
        <v> </v>
      </c>
      <c r="P111" s="31" t="str">
        <f t="shared" si="19"/>
        <v> </v>
      </c>
      <c r="Q111" s="26" t="s">
        <v>27</v>
      </c>
      <c r="R111" s="27" t="str">
        <f>LOOKUP(B111,'Startovní listina'!$B$3:$B$288,'Startovní listina'!$F$3:$F$288)</f>
        <v>B</v>
      </c>
      <c r="S111" s="27" t="str">
        <f>LOOKUP(B111,'Startovní listina'!$B$3:$B$288,'Startovní listina'!$I$3:$I$288)</f>
        <v>N</v>
      </c>
      <c r="T111" s="27" t="str">
        <f>LOOKUP(B111,'Startovní listina'!$B$3:$B$288,'Startovní listina'!$J$3:$J$288)</f>
        <v>N</v>
      </c>
      <c r="U111" s="27" t="str">
        <f>LOOKUP(B111,'Startovní listina'!$B$3:$B$288,'Startovní listina'!$O$3:$O$288)</f>
        <v>N</v>
      </c>
      <c r="V111" s="27" t="str">
        <f>LOOKUP(B111,'Startovní listina'!$B$3:$B$288,'Startovní listina'!$P$3:$P$288)</f>
        <v>N</v>
      </c>
      <c r="W111" t="s">
        <v>27</v>
      </c>
      <c r="X111">
        <f>MAX(G$4:G110)+1</f>
        <v>68</v>
      </c>
      <c r="Y111">
        <f>MAX(H$4:H110)+1</f>
        <v>22</v>
      </c>
      <c r="Z111">
        <f>MAX(I$4:I110)+1</f>
        <v>12</v>
      </c>
      <c r="AA111">
        <f>MAX(J$4:J110)+1</f>
        <v>3</v>
      </c>
      <c r="AB111">
        <f>MAX(K$4:K110)+1</f>
        <v>1</v>
      </c>
      <c r="AC111">
        <f>MAX(L$4:L110)+1</f>
        <v>7</v>
      </c>
      <c r="AD111">
        <f>MAX(M$4:M110)+1</f>
        <v>1</v>
      </c>
      <c r="AE111">
        <f>MAX(N$4:N110)+1</f>
        <v>1</v>
      </c>
      <c r="AF111">
        <f>MAX(O$4:O110)+1</f>
        <v>13</v>
      </c>
      <c r="AG111" t="e">
        <f>MAX(#REF!)+1</f>
        <v>#REF!</v>
      </c>
      <c r="AH111">
        <f>MAX(P$4:P110)+1</f>
        <v>4</v>
      </c>
      <c r="AI111" t="e">
        <f>MAX(#REF!)+1</f>
        <v>#REF!</v>
      </c>
      <c r="AK111" s="28">
        <f>LOOKUP(R111,TR!$A$4:$A$11,TR!$B$4:$B$11)</f>
        <v>0.021863425925925925</v>
      </c>
    </row>
    <row r="112" spans="1:37" ht="12.75">
      <c r="A112" s="25" t="s">
        <v>135</v>
      </c>
      <c r="B112" s="29">
        <v>154</v>
      </c>
      <c r="C112" s="24" t="str">
        <f>LOOKUP(B112,'Startovní listina'!$B$3:$B$288,'Startovní listina'!$C$3:$C$288)</f>
        <v>Syblík Petr</v>
      </c>
      <c r="D112" s="24" t="str">
        <f>LOOKUP(B112,'Startovní listina'!$B$3:$B$288,'Startovní listina'!$D$3:$D$288)</f>
        <v>Maratón klub Kladno</v>
      </c>
      <c r="E112" s="25">
        <f>LOOKUP(B112,'Startovní listina'!$B$3:$B$288,'Startovní listina'!$E$3:$E$288)</f>
        <v>1968</v>
      </c>
      <c r="F112" s="30">
        <v>0.02918981481481481</v>
      </c>
      <c r="G112" s="31" t="str">
        <f t="shared" si="10"/>
        <v> </v>
      </c>
      <c r="H112" s="31">
        <f t="shared" si="11"/>
        <v>23</v>
      </c>
      <c r="I112" s="31" t="str">
        <f t="shared" si="12"/>
        <v> </v>
      </c>
      <c r="J112" s="31" t="str">
        <f t="shared" si="13"/>
        <v> </v>
      </c>
      <c r="K112" s="31" t="str">
        <f t="shared" si="14"/>
        <v> </v>
      </c>
      <c r="L112" s="31" t="str">
        <f t="shared" si="15"/>
        <v> </v>
      </c>
      <c r="M112" s="31" t="str">
        <f t="shared" si="16"/>
        <v> </v>
      </c>
      <c r="N112" s="31" t="str">
        <f t="shared" si="17"/>
        <v> </v>
      </c>
      <c r="O112" s="31" t="str">
        <f t="shared" si="18"/>
        <v> </v>
      </c>
      <c r="P112" s="31" t="str">
        <f t="shared" si="19"/>
        <v> </v>
      </c>
      <c r="Q112" s="26" t="s">
        <v>27</v>
      </c>
      <c r="R112" s="27" t="str">
        <f>LOOKUP(B112,'Startovní listina'!$B$3:$B$288,'Startovní listina'!$F$3:$F$288)</f>
        <v>B</v>
      </c>
      <c r="S112" s="27" t="str">
        <f>LOOKUP(B112,'Startovní listina'!$B$3:$B$288,'Startovní listina'!$I$3:$I$288)</f>
        <v>N</v>
      </c>
      <c r="T112" s="27" t="str">
        <f>LOOKUP(B112,'Startovní listina'!$B$3:$B$288,'Startovní listina'!$J$3:$J$288)</f>
        <v>N</v>
      </c>
      <c r="U112" s="27" t="str">
        <f>LOOKUP(B112,'Startovní listina'!$B$3:$B$288,'Startovní listina'!$O$3:$O$288)</f>
        <v>N</v>
      </c>
      <c r="V112" s="27" t="str">
        <f>LOOKUP(B112,'Startovní listina'!$B$3:$B$288,'Startovní listina'!$P$3:$P$288)</f>
        <v>N</v>
      </c>
      <c r="W112" t="s">
        <v>27</v>
      </c>
      <c r="X112">
        <f>MAX(G$4:G111)+1</f>
        <v>68</v>
      </c>
      <c r="Y112">
        <f>MAX(H$4:H111)+1</f>
        <v>23</v>
      </c>
      <c r="Z112">
        <f>MAX(I$4:I111)+1</f>
        <v>12</v>
      </c>
      <c r="AA112">
        <f>MAX(J$4:J111)+1</f>
        <v>3</v>
      </c>
      <c r="AB112">
        <f>MAX(K$4:K111)+1</f>
        <v>1</v>
      </c>
      <c r="AC112">
        <f>MAX(L$4:L111)+1</f>
        <v>7</v>
      </c>
      <c r="AD112">
        <f>MAX(M$4:M111)+1</f>
        <v>1</v>
      </c>
      <c r="AE112">
        <f>MAX(N$4:N111)+1</f>
        <v>1</v>
      </c>
      <c r="AF112">
        <f>MAX(O$4:O111)+1</f>
        <v>13</v>
      </c>
      <c r="AG112" t="e">
        <f>MAX(#REF!)+1</f>
        <v>#REF!</v>
      </c>
      <c r="AH112">
        <f>MAX(P$4:P111)+1</f>
        <v>4</v>
      </c>
      <c r="AI112" t="e">
        <f>MAX(#REF!)+1</f>
        <v>#REF!</v>
      </c>
      <c r="AK112" s="28">
        <f>LOOKUP(R112,TR!$A$4:$A$11,TR!$B$4:$B$11)</f>
        <v>0.021863425925925925</v>
      </c>
    </row>
    <row r="113" spans="1:37" ht="12.75">
      <c r="A113" s="25" t="s">
        <v>136</v>
      </c>
      <c r="B113" s="29">
        <v>126</v>
      </c>
      <c r="C113" s="24" t="str">
        <f>LOOKUP(B113,'Startovní listina'!$B$3:$B$288,'Startovní listina'!$C$3:$C$288)</f>
        <v>Bubeníček Jiří</v>
      </c>
      <c r="D113" s="24" t="str">
        <f>LOOKUP(B113,'Startovní listina'!$B$3:$B$288,'Startovní listina'!$D$3:$D$288)</f>
        <v>TJ Sokol Lhotka</v>
      </c>
      <c r="E113" s="25">
        <f>LOOKUP(B113,'Startovní listina'!$B$3:$B$288,'Startovní listina'!$E$3:$E$288)</f>
        <v>1968</v>
      </c>
      <c r="F113" s="30">
        <v>0.02925925925925926</v>
      </c>
      <c r="G113" s="31" t="str">
        <f t="shared" si="10"/>
        <v> </v>
      </c>
      <c r="H113" s="31">
        <f t="shared" si="11"/>
        <v>24</v>
      </c>
      <c r="I113" s="31" t="str">
        <f t="shared" si="12"/>
        <v> </v>
      </c>
      <c r="J113" s="31" t="str">
        <f t="shared" si="13"/>
        <v> </v>
      </c>
      <c r="K113" s="31" t="str">
        <f t="shared" si="14"/>
        <v> </v>
      </c>
      <c r="L113" s="31" t="str">
        <f t="shared" si="15"/>
        <v> </v>
      </c>
      <c r="M113" s="31" t="str">
        <f t="shared" si="16"/>
        <v> </v>
      </c>
      <c r="N113" s="31" t="str">
        <f t="shared" si="17"/>
        <v> </v>
      </c>
      <c r="O113" s="31" t="str">
        <f t="shared" si="18"/>
        <v> </v>
      </c>
      <c r="P113" s="31" t="str">
        <f t="shared" si="19"/>
        <v> </v>
      </c>
      <c r="Q113" s="26" t="s">
        <v>27</v>
      </c>
      <c r="R113" s="27" t="str">
        <f>LOOKUP(B113,'Startovní listina'!$B$3:$B$288,'Startovní listina'!$F$3:$F$288)</f>
        <v>B</v>
      </c>
      <c r="S113" s="27" t="str">
        <f>LOOKUP(B113,'Startovní listina'!$B$3:$B$288,'Startovní listina'!$I$3:$I$288)</f>
        <v>N</v>
      </c>
      <c r="T113" s="27" t="str">
        <f>LOOKUP(B113,'Startovní listina'!$B$3:$B$288,'Startovní listina'!$J$3:$J$288)</f>
        <v>N</v>
      </c>
      <c r="U113" s="27" t="str">
        <f>LOOKUP(B113,'Startovní listina'!$B$3:$B$288,'Startovní listina'!$O$3:$O$288)</f>
        <v>N</v>
      </c>
      <c r="V113" s="27" t="str">
        <f>LOOKUP(B113,'Startovní listina'!$B$3:$B$288,'Startovní listina'!$P$3:$P$288)</f>
        <v>N</v>
      </c>
      <c r="W113" t="s">
        <v>27</v>
      </c>
      <c r="X113">
        <f>MAX(G$4:G112)+1</f>
        <v>68</v>
      </c>
      <c r="Y113">
        <f>MAX(H$4:H112)+1</f>
        <v>24</v>
      </c>
      <c r="Z113">
        <f>MAX(I$4:I112)+1</f>
        <v>12</v>
      </c>
      <c r="AA113">
        <f>MAX(J$4:J112)+1</f>
        <v>3</v>
      </c>
      <c r="AB113">
        <f>MAX(K$4:K112)+1</f>
        <v>1</v>
      </c>
      <c r="AC113">
        <f>MAX(L$4:L112)+1</f>
        <v>7</v>
      </c>
      <c r="AD113">
        <f>MAX(M$4:M112)+1</f>
        <v>1</v>
      </c>
      <c r="AE113">
        <f>MAX(N$4:N112)+1</f>
        <v>1</v>
      </c>
      <c r="AF113">
        <f>MAX(O$4:O112)+1</f>
        <v>13</v>
      </c>
      <c r="AG113" t="e">
        <f>MAX(#REF!)+1</f>
        <v>#REF!</v>
      </c>
      <c r="AH113">
        <f>MAX(P$4:P112)+1</f>
        <v>4</v>
      </c>
      <c r="AI113" t="e">
        <f>MAX(#REF!)+1</f>
        <v>#REF!</v>
      </c>
      <c r="AK113" s="28">
        <f>LOOKUP(R113,TR!$A$4:$A$11,TR!$B$4:$B$11)</f>
        <v>0.021863425925925925</v>
      </c>
    </row>
    <row r="114" spans="1:37" ht="12.75">
      <c r="A114" s="25" t="s">
        <v>137</v>
      </c>
      <c r="B114" s="29">
        <v>179</v>
      </c>
      <c r="C114" s="24" t="str">
        <f>LOOKUP(B114,'Startovní listina'!$B$3:$B$288,'Startovní listina'!$C$3:$C$288)</f>
        <v>Knýř Jan</v>
      </c>
      <c r="D114" s="24" t="str">
        <f>LOOKUP(B114,'Startovní listina'!$B$3:$B$288,'Startovní listina'!$D$3:$D$288)</f>
        <v>ABK Liberec</v>
      </c>
      <c r="E114" s="25">
        <f>LOOKUP(B114,'Startovní listina'!$B$3:$B$288,'Startovní listina'!$E$3:$E$288)</f>
        <v>1960</v>
      </c>
      <c r="F114" s="30">
        <v>0.029270833333333333</v>
      </c>
      <c r="G114" s="31" t="str">
        <f t="shared" si="10"/>
        <v> </v>
      </c>
      <c r="H114" s="31">
        <f t="shared" si="11"/>
        <v>25</v>
      </c>
      <c r="I114" s="31" t="str">
        <f t="shared" si="12"/>
        <v> </v>
      </c>
      <c r="J114" s="31" t="str">
        <f t="shared" si="13"/>
        <v> </v>
      </c>
      <c r="K114" s="31" t="str">
        <f t="shared" si="14"/>
        <v> </v>
      </c>
      <c r="L114" s="31" t="str">
        <f t="shared" si="15"/>
        <v> </v>
      </c>
      <c r="M114" s="31" t="str">
        <f t="shared" si="16"/>
        <v> </v>
      </c>
      <c r="N114" s="31" t="str">
        <f t="shared" si="17"/>
        <v> </v>
      </c>
      <c r="O114" s="31" t="str">
        <f t="shared" si="18"/>
        <v> </v>
      </c>
      <c r="P114" s="31" t="str">
        <f t="shared" si="19"/>
        <v> </v>
      </c>
      <c r="Q114" s="26" t="s">
        <v>27</v>
      </c>
      <c r="R114" s="27" t="str">
        <f>LOOKUP(B114,'Startovní listina'!$B$3:$B$288,'Startovní listina'!$F$3:$F$288)</f>
        <v>B</v>
      </c>
      <c r="S114" s="27" t="str">
        <f>LOOKUP(B114,'Startovní listina'!$B$3:$B$288,'Startovní listina'!$I$3:$I$288)</f>
        <v>N</v>
      </c>
      <c r="T114" s="27" t="str">
        <f>LOOKUP(B114,'Startovní listina'!$B$3:$B$288,'Startovní listina'!$J$3:$J$288)</f>
        <v>N</v>
      </c>
      <c r="U114" s="27" t="str">
        <f>LOOKUP(B114,'Startovní listina'!$B$3:$B$288,'Startovní listina'!$O$3:$O$288)</f>
        <v>N</v>
      </c>
      <c r="V114" s="27" t="str">
        <f>LOOKUP(B114,'Startovní listina'!$B$3:$B$288,'Startovní listina'!$P$3:$P$288)</f>
        <v>N</v>
      </c>
      <c r="W114" t="s">
        <v>27</v>
      </c>
      <c r="X114">
        <f>MAX(G$4:G113)+1</f>
        <v>68</v>
      </c>
      <c r="Y114">
        <f>MAX(H$4:H113)+1</f>
        <v>25</v>
      </c>
      <c r="Z114">
        <f>MAX(I$4:I113)+1</f>
        <v>12</v>
      </c>
      <c r="AA114">
        <f>MAX(J$4:J113)+1</f>
        <v>3</v>
      </c>
      <c r="AB114">
        <f>MAX(K$4:K113)+1</f>
        <v>1</v>
      </c>
      <c r="AC114">
        <f>MAX(L$4:L113)+1</f>
        <v>7</v>
      </c>
      <c r="AD114">
        <f>MAX(M$4:M113)+1</f>
        <v>1</v>
      </c>
      <c r="AE114">
        <f>MAX(N$4:N113)+1</f>
        <v>1</v>
      </c>
      <c r="AF114">
        <f>MAX(O$4:O113)+1</f>
        <v>13</v>
      </c>
      <c r="AG114" t="e">
        <f>MAX(#REF!)+1</f>
        <v>#REF!</v>
      </c>
      <c r="AH114">
        <f>MAX(P$4:P113)+1</f>
        <v>4</v>
      </c>
      <c r="AI114" t="e">
        <f>MAX(#REF!)+1</f>
        <v>#REF!</v>
      </c>
      <c r="AK114" s="28">
        <f>LOOKUP(R114,TR!$A$4:$A$11,TR!$B$4:$B$11)</f>
        <v>0.021863425925925925</v>
      </c>
    </row>
    <row r="115" spans="1:37" ht="12.75">
      <c r="A115" s="25" t="s">
        <v>138</v>
      </c>
      <c r="B115" s="29">
        <v>31</v>
      </c>
      <c r="C115" s="24" t="str">
        <f>LOOKUP(B115,'Startovní listina'!$B$3:$B$288,'Startovní listina'!$C$3:$C$288)</f>
        <v>Hora Jan</v>
      </c>
      <c r="D115" s="24" t="str">
        <f>LOOKUP(B115,'Startovní listina'!$B$3:$B$288,'Startovní listina'!$D$3:$D$288)</f>
        <v>AXA Team VRM</v>
      </c>
      <c r="E115" s="25">
        <f>LOOKUP(B115,'Startovní listina'!$B$3:$B$288,'Startovní listina'!$E$3:$E$288)</f>
        <v>1971</v>
      </c>
      <c r="F115" s="30">
        <v>0.029328703703703704</v>
      </c>
      <c r="G115" s="31">
        <f t="shared" si="10"/>
        <v>68</v>
      </c>
      <c r="H115" s="31" t="str">
        <f t="shared" si="11"/>
        <v> </v>
      </c>
      <c r="I115" s="31" t="str">
        <f t="shared" si="12"/>
        <v> </v>
      </c>
      <c r="J115" s="31" t="str">
        <f t="shared" si="13"/>
        <v> </v>
      </c>
      <c r="K115" s="31" t="str">
        <f t="shared" si="14"/>
        <v> </v>
      </c>
      <c r="L115" s="31" t="str">
        <f t="shared" si="15"/>
        <v> </v>
      </c>
      <c r="M115" s="31" t="str">
        <f t="shared" si="16"/>
        <v> </v>
      </c>
      <c r="N115" s="31" t="str">
        <f t="shared" si="17"/>
        <v> </v>
      </c>
      <c r="O115" s="31" t="str">
        <f t="shared" si="18"/>
        <v> </v>
      </c>
      <c r="P115" s="31" t="str">
        <f t="shared" si="19"/>
        <v> </v>
      </c>
      <c r="Q115" s="26" t="s">
        <v>27</v>
      </c>
      <c r="R115" s="27" t="str">
        <f>LOOKUP(B115,'Startovní listina'!$B$3:$B$288,'Startovní listina'!$F$3:$F$288)</f>
        <v>A</v>
      </c>
      <c r="S115" s="27" t="str">
        <f>LOOKUP(B115,'Startovní listina'!$B$3:$B$288,'Startovní listina'!$I$3:$I$288)</f>
        <v>N</v>
      </c>
      <c r="T115" s="27" t="str">
        <f>LOOKUP(B115,'Startovní listina'!$B$3:$B$288,'Startovní listina'!$J$3:$J$288)</f>
        <v>N</v>
      </c>
      <c r="U115" s="27" t="str">
        <f>LOOKUP(B115,'Startovní listina'!$B$3:$B$288,'Startovní listina'!$O$3:$O$288)</f>
        <v>N</v>
      </c>
      <c r="V115" s="27" t="str">
        <f>LOOKUP(B115,'Startovní listina'!$B$3:$B$288,'Startovní listina'!$P$3:$P$288)</f>
        <v>N</v>
      </c>
      <c r="W115" t="s">
        <v>27</v>
      </c>
      <c r="X115">
        <f>MAX(G$4:G114)+1</f>
        <v>68</v>
      </c>
      <c r="Y115">
        <f>MAX(H$4:H114)+1</f>
        <v>26</v>
      </c>
      <c r="Z115">
        <f>MAX(I$4:I114)+1</f>
        <v>12</v>
      </c>
      <c r="AA115">
        <f>MAX(J$4:J114)+1</f>
        <v>3</v>
      </c>
      <c r="AB115">
        <f>MAX(K$4:K114)+1</f>
        <v>1</v>
      </c>
      <c r="AC115">
        <f>MAX(L$4:L114)+1</f>
        <v>7</v>
      </c>
      <c r="AD115">
        <f>MAX(M$4:M114)+1</f>
        <v>1</v>
      </c>
      <c r="AE115">
        <f>MAX(N$4:N114)+1</f>
        <v>1</v>
      </c>
      <c r="AF115">
        <f>MAX(O$4:O114)+1</f>
        <v>13</v>
      </c>
      <c r="AG115" t="e">
        <f>MAX(#REF!)+1</f>
        <v>#REF!</v>
      </c>
      <c r="AH115">
        <f>MAX(P$4:P114)+1</f>
        <v>4</v>
      </c>
      <c r="AI115" t="e">
        <f>MAX(#REF!)+1</f>
        <v>#REF!</v>
      </c>
      <c r="AK115" s="28">
        <f>LOOKUP(R115,TR!$A$4:$A$11,TR!$B$4:$B$11)</f>
        <v>0.020439814814814817</v>
      </c>
    </row>
    <row r="116" spans="1:37" ht="12.75">
      <c r="A116" s="25" t="s">
        <v>139</v>
      </c>
      <c r="B116" s="29">
        <v>118</v>
      </c>
      <c r="C116" s="24" t="str">
        <f>LOOKUP(B116,'Startovní listina'!$B$3:$B$288,'Startovní listina'!$C$3:$C$288)</f>
        <v>Kavalír Jan</v>
      </c>
      <c r="D116" s="24" t="str">
        <f>LOOKUP(B116,'Startovní listina'!$B$3:$B$288,'Startovní listina'!$D$3:$D$288)</f>
        <v>Praha</v>
      </c>
      <c r="E116" s="25">
        <f>LOOKUP(B116,'Startovní listina'!$B$3:$B$288,'Startovní listina'!$E$3:$E$288)</f>
        <v>1976</v>
      </c>
      <c r="F116" s="30">
        <v>0.02936342592592592</v>
      </c>
      <c r="G116" s="31">
        <f t="shared" si="10"/>
        <v>69</v>
      </c>
      <c r="H116" s="31" t="str">
        <f t="shared" si="11"/>
        <v> </v>
      </c>
      <c r="I116" s="31" t="str">
        <f t="shared" si="12"/>
        <v> </v>
      </c>
      <c r="J116" s="31" t="str">
        <f t="shared" si="13"/>
        <v> </v>
      </c>
      <c r="K116" s="31" t="str">
        <f t="shared" si="14"/>
        <v> </v>
      </c>
      <c r="L116" s="31" t="str">
        <f t="shared" si="15"/>
        <v> </v>
      </c>
      <c r="M116" s="31" t="str">
        <f t="shared" si="16"/>
        <v> </v>
      </c>
      <c r="N116" s="31" t="str">
        <f t="shared" si="17"/>
        <v> </v>
      </c>
      <c r="O116" s="31" t="str">
        <f t="shared" si="18"/>
        <v> </v>
      </c>
      <c r="P116" s="31" t="str">
        <f t="shared" si="19"/>
        <v> </v>
      </c>
      <c r="Q116" s="26" t="s">
        <v>27</v>
      </c>
      <c r="R116" s="27" t="str">
        <f>LOOKUP(B116,'Startovní listina'!$B$3:$B$288,'Startovní listina'!$F$3:$F$288)</f>
        <v>A</v>
      </c>
      <c r="S116" s="27" t="str">
        <f>LOOKUP(B116,'Startovní listina'!$B$3:$B$288,'Startovní listina'!$I$3:$I$288)</f>
        <v>N</v>
      </c>
      <c r="T116" s="27" t="str">
        <f>LOOKUP(B116,'Startovní listina'!$B$3:$B$288,'Startovní listina'!$J$3:$J$288)</f>
        <v>N</v>
      </c>
      <c r="U116" s="27" t="str">
        <f>LOOKUP(B116,'Startovní listina'!$B$3:$B$288,'Startovní listina'!$O$3:$O$288)</f>
        <v>N</v>
      </c>
      <c r="V116" s="27" t="str">
        <f>LOOKUP(B116,'Startovní listina'!$B$3:$B$288,'Startovní listina'!$P$3:$P$288)</f>
        <v>N</v>
      </c>
      <c r="W116" t="s">
        <v>27</v>
      </c>
      <c r="X116">
        <f>MAX(G$4:G115)+1</f>
        <v>69</v>
      </c>
      <c r="Y116">
        <f>MAX(H$4:H115)+1</f>
        <v>26</v>
      </c>
      <c r="Z116">
        <f>MAX(I$4:I115)+1</f>
        <v>12</v>
      </c>
      <c r="AA116">
        <f>MAX(J$4:J115)+1</f>
        <v>3</v>
      </c>
      <c r="AB116">
        <f>MAX(K$4:K115)+1</f>
        <v>1</v>
      </c>
      <c r="AC116">
        <f>MAX(L$4:L115)+1</f>
        <v>7</v>
      </c>
      <c r="AD116">
        <f>MAX(M$4:M115)+1</f>
        <v>1</v>
      </c>
      <c r="AE116">
        <f>MAX(N$4:N115)+1</f>
        <v>1</v>
      </c>
      <c r="AF116">
        <f>MAX(O$4:O115)+1</f>
        <v>13</v>
      </c>
      <c r="AG116" t="e">
        <f>MAX(#REF!)+1</f>
        <v>#REF!</v>
      </c>
      <c r="AH116">
        <f>MAX(P$4:P115)+1</f>
        <v>4</v>
      </c>
      <c r="AI116" t="e">
        <f>MAX(#REF!)+1</f>
        <v>#REF!</v>
      </c>
      <c r="AK116" s="28">
        <f>LOOKUP(R116,TR!$A$4:$A$11,TR!$B$4:$B$11)</f>
        <v>0.020439814814814817</v>
      </c>
    </row>
    <row r="117" spans="1:37" ht="12.75">
      <c r="A117" s="25" t="s">
        <v>140</v>
      </c>
      <c r="B117" s="29">
        <v>189</v>
      </c>
      <c r="C117" s="24" t="str">
        <f>LOOKUP(B117,'Startovní listina'!$B$3:$B$288,'Startovní listina'!$C$3:$C$288)</f>
        <v>Miler Václav </v>
      </c>
      <c r="D117" s="24" t="str">
        <f>LOOKUP(B117,'Startovní listina'!$B$3:$B$288,'Startovní listina'!$D$3:$D$288)</f>
        <v>Sokol Kolín</v>
      </c>
      <c r="E117" s="25">
        <f>LOOKUP(B117,'Startovní listina'!$B$3:$B$288,'Startovní listina'!$E$3:$E$288)</f>
        <v>1962</v>
      </c>
      <c r="F117" s="30">
        <v>0.029386574074074075</v>
      </c>
      <c r="G117" s="31" t="str">
        <f t="shared" si="10"/>
        <v> </v>
      </c>
      <c r="H117" s="31">
        <f t="shared" si="11"/>
        <v>26</v>
      </c>
      <c r="I117" s="31" t="str">
        <f t="shared" si="12"/>
        <v> </v>
      </c>
      <c r="J117" s="31" t="str">
        <f t="shared" si="13"/>
        <v> </v>
      </c>
      <c r="K117" s="31" t="str">
        <f t="shared" si="14"/>
        <v> </v>
      </c>
      <c r="L117" s="31" t="str">
        <f t="shared" si="15"/>
        <v> </v>
      </c>
      <c r="M117" s="31" t="str">
        <f t="shared" si="16"/>
        <v> </v>
      </c>
      <c r="N117" s="31" t="str">
        <f t="shared" si="17"/>
        <v> </v>
      </c>
      <c r="O117" s="31">
        <f t="shared" si="18"/>
        <v>13</v>
      </c>
      <c r="P117" s="31" t="str">
        <f t="shared" si="19"/>
        <v> </v>
      </c>
      <c r="Q117" s="26" t="s">
        <v>27</v>
      </c>
      <c r="R117" s="27" t="str">
        <f>LOOKUP(B117,'Startovní listina'!$B$3:$B$288,'Startovní listina'!$F$3:$F$288)</f>
        <v>B</v>
      </c>
      <c r="S117" s="27" t="str">
        <f>LOOKUP(B117,'Startovní listina'!$B$3:$B$288,'Startovní listina'!$I$3:$I$288)</f>
        <v>A</v>
      </c>
      <c r="T117" s="27" t="str">
        <f>LOOKUP(B117,'Startovní listina'!$B$3:$B$288,'Startovní listina'!$J$3:$J$288)</f>
        <v>N</v>
      </c>
      <c r="U117" s="27" t="str">
        <f>LOOKUP(B117,'Startovní listina'!$B$3:$B$288,'Startovní listina'!$O$3:$O$288)</f>
        <v>N</v>
      </c>
      <c r="V117" s="27" t="str">
        <f>LOOKUP(B117,'Startovní listina'!$B$3:$B$288,'Startovní listina'!$P$3:$P$288)</f>
        <v>N</v>
      </c>
      <c r="W117" t="s">
        <v>27</v>
      </c>
      <c r="X117">
        <f>MAX(G$4:G116)+1</f>
        <v>70</v>
      </c>
      <c r="Y117">
        <f>MAX(H$4:H116)+1</f>
        <v>26</v>
      </c>
      <c r="Z117">
        <f>MAX(I$4:I116)+1</f>
        <v>12</v>
      </c>
      <c r="AA117">
        <f>MAX(J$4:J116)+1</f>
        <v>3</v>
      </c>
      <c r="AB117">
        <f>MAX(K$4:K116)+1</f>
        <v>1</v>
      </c>
      <c r="AC117">
        <f>MAX(L$4:L116)+1</f>
        <v>7</v>
      </c>
      <c r="AD117">
        <f>MAX(M$4:M116)+1</f>
        <v>1</v>
      </c>
      <c r="AE117">
        <f>MAX(N$4:N116)+1</f>
        <v>1</v>
      </c>
      <c r="AF117">
        <f>MAX(O$4:O116)+1</f>
        <v>13</v>
      </c>
      <c r="AG117" t="e">
        <f>MAX(#REF!)+1</f>
        <v>#REF!</v>
      </c>
      <c r="AH117">
        <f>MAX(P$4:P116)+1</f>
        <v>4</v>
      </c>
      <c r="AI117" t="e">
        <f>MAX(#REF!)+1</f>
        <v>#REF!</v>
      </c>
      <c r="AK117" s="28">
        <f>LOOKUP(R117,TR!$A$4:$A$11,TR!$B$4:$B$11)</f>
        <v>0.021863425925925925</v>
      </c>
    </row>
    <row r="118" spans="1:37" ht="12.75">
      <c r="A118" s="25" t="s">
        <v>141</v>
      </c>
      <c r="B118" s="29">
        <v>160</v>
      </c>
      <c r="C118" s="24" t="str">
        <f>LOOKUP(B118,'Startovní listina'!$B$3:$B$288,'Startovní listina'!$C$3:$C$288)</f>
        <v>Tománek Jiří</v>
      </c>
      <c r="D118" s="24" t="str">
        <f>LOOKUP(B118,'Startovní listina'!$B$3:$B$288,'Startovní listina'!$D$3:$D$288)</f>
        <v>KREPELKY Mrákotín</v>
      </c>
      <c r="E118" s="25">
        <f>LOOKUP(B118,'Startovní listina'!$B$3:$B$288,'Startovní listina'!$E$3:$E$288)</f>
        <v>1962</v>
      </c>
      <c r="F118" s="30">
        <v>0.029386574074074075</v>
      </c>
      <c r="G118" s="31" t="str">
        <f t="shared" si="10"/>
        <v> </v>
      </c>
      <c r="H118" s="31">
        <f t="shared" si="11"/>
        <v>27</v>
      </c>
      <c r="I118" s="31" t="str">
        <f t="shared" si="12"/>
        <v> </v>
      </c>
      <c r="J118" s="31" t="str">
        <f t="shared" si="13"/>
        <v> </v>
      </c>
      <c r="K118" s="31" t="str">
        <f t="shared" si="14"/>
        <v> </v>
      </c>
      <c r="L118" s="31" t="str">
        <f t="shared" si="15"/>
        <v> </v>
      </c>
      <c r="M118" s="31" t="str">
        <f t="shared" si="16"/>
        <v> </v>
      </c>
      <c r="N118" s="31" t="str">
        <f t="shared" si="17"/>
        <v> </v>
      </c>
      <c r="O118" s="31" t="str">
        <f t="shared" si="18"/>
        <v> </v>
      </c>
      <c r="P118" s="31" t="str">
        <f t="shared" si="19"/>
        <v> </v>
      </c>
      <c r="Q118" s="26" t="s">
        <v>27</v>
      </c>
      <c r="R118" s="27" t="str">
        <f>LOOKUP(B118,'Startovní listina'!$B$3:$B$288,'Startovní listina'!$F$3:$F$288)</f>
        <v>B</v>
      </c>
      <c r="S118" s="27" t="str">
        <f>LOOKUP(B118,'Startovní listina'!$B$3:$B$288,'Startovní listina'!$I$3:$I$288)</f>
        <v>N</v>
      </c>
      <c r="T118" s="27" t="str">
        <f>LOOKUP(B118,'Startovní listina'!$B$3:$B$288,'Startovní listina'!$J$3:$J$288)</f>
        <v>N</v>
      </c>
      <c r="U118" s="27" t="str">
        <f>LOOKUP(B118,'Startovní listina'!$B$3:$B$288,'Startovní listina'!$O$3:$O$288)</f>
        <v>N</v>
      </c>
      <c r="V118" s="27" t="str">
        <f>LOOKUP(B118,'Startovní listina'!$B$3:$B$288,'Startovní listina'!$P$3:$P$288)</f>
        <v>N</v>
      </c>
      <c r="W118" t="s">
        <v>27</v>
      </c>
      <c r="X118">
        <f>MAX(G$4:G117)+1</f>
        <v>70</v>
      </c>
      <c r="Y118">
        <f>MAX(H$4:H117)+1</f>
        <v>27</v>
      </c>
      <c r="Z118">
        <f>MAX(I$4:I117)+1</f>
        <v>12</v>
      </c>
      <c r="AA118">
        <f>MAX(J$4:J117)+1</f>
        <v>3</v>
      </c>
      <c r="AB118">
        <f>MAX(K$4:K117)+1</f>
        <v>1</v>
      </c>
      <c r="AC118">
        <f>MAX(L$4:L117)+1</f>
        <v>7</v>
      </c>
      <c r="AD118">
        <f>MAX(M$4:M117)+1</f>
        <v>1</v>
      </c>
      <c r="AE118">
        <f>MAX(N$4:N117)+1</f>
        <v>1</v>
      </c>
      <c r="AF118">
        <f>MAX(O$4:O117)+1</f>
        <v>14</v>
      </c>
      <c r="AG118" t="e">
        <f>MAX(#REF!)+1</f>
        <v>#REF!</v>
      </c>
      <c r="AH118">
        <f>MAX(P$4:P117)+1</f>
        <v>4</v>
      </c>
      <c r="AI118" t="e">
        <f>MAX(#REF!)+1</f>
        <v>#REF!</v>
      </c>
      <c r="AK118" s="28">
        <f>LOOKUP(R118,TR!$A$4:$A$11,TR!$B$4:$B$11)</f>
        <v>0.021863425925925925</v>
      </c>
    </row>
    <row r="119" spans="1:37" ht="12.75">
      <c r="A119" s="25" t="s">
        <v>142</v>
      </c>
      <c r="B119" s="29">
        <v>176</v>
      </c>
      <c r="C119" s="24" t="str">
        <f>LOOKUP(B119,'Startovní listina'!$B$3:$B$288,'Startovní listina'!$C$3:$C$288)</f>
        <v>Holub Jaroslav</v>
      </c>
      <c r="D119" s="24" t="str">
        <f>LOOKUP(B119,'Startovní listina'!$B$3:$B$288,'Startovní listina'!$D$3:$D$288)</f>
        <v>Liga 100 Praha</v>
      </c>
      <c r="E119" s="25">
        <f>LOOKUP(B119,'Startovní listina'!$B$3:$B$288,'Startovní listina'!$E$3:$E$288)</f>
        <v>1962</v>
      </c>
      <c r="F119" s="30">
        <v>0.029421296296296296</v>
      </c>
      <c r="G119" s="31" t="str">
        <f t="shared" si="10"/>
        <v> </v>
      </c>
      <c r="H119" s="31">
        <f t="shared" si="11"/>
        <v>28</v>
      </c>
      <c r="I119" s="31" t="str">
        <f t="shared" si="12"/>
        <v> </v>
      </c>
      <c r="J119" s="31" t="str">
        <f t="shared" si="13"/>
        <v> </v>
      </c>
      <c r="K119" s="31" t="str">
        <f t="shared" si="14"/>
        <v> </v>
      </c>
      <c r="L119" s="31" t="str">
        <f t="shared" si="15"/>
        <v> </v>
      </c>
      <c r="M119" s="31" t="str">
        <f t="shared" si="16"/>
        <v> </v>
      </c>
      <c r="N119" s="31" t="str">
        <f t="shared" si="17"/>
        <v> </v>
      </c>
      <c r="O119" s="31" t="str">
        <f t="shared" si="18"/>
        <v> </v>
      </c>
      <c r="P119" s="31" t="str">
        <f t="shared" si="19"/>
        <v> </v>
      </c>
      <c r="Q119" s="26" t="s">
        <v>27</v>
      </c>
      <c r="R119" s="27" t="str">
        <f>LOOKUP(B119,'Startovní listina'!$B$3:$B$288,'Startovní listina'!$F$3:$F$288)</f>
        <v>B</v>
      </c>
      <c r="S119" s="27" t="str">
        <f>LOOKUP(B119,'Startovní listina'!$B$3:$B$288,'Startovní listina'!$I$3:$I$288)</f>
        <v>N</v>
      </c>
      <c r="T119" s="27" t="str">
        <f>LOOKUP(B119,'Startovní listina'!$B$3:$B$288,'Startovní listina'!$J$3:$J$288)</f>
        <v>N</v>
      </c>
      <c r="U119" s="27" t="str">
        <f>LOOKUP(B119,'Startovní listina'!$B$3:$B$288,'Startovní listina'!$O$3:$O$288)</f>
        <v>N</v>
      </c>
      <c r="V119" s="27" t="str">
        <f>LOOKUP(B119,'Startovní listina'!$B$3:$B$288,'Startovní listina'!$P$3:$P$288)</f>
        <v>N</v>
      </c>
      <c r="W119" t="s">
        <v>27</v>
      </c>
      <c r="X119">
        <f>MAX(G$4:G118)+1</f>
        <v>70</v>
      </c>
      <c r="Y119">
        <f>MAX(H$4:H118)+1</f>
        <v>28</v>
      </c>
      <c r="Z119">
        <f>MAX(I$4:I118)+1</f>
        <v>12</v>
      </c>
      <c r="AA119">
        <f>MAX(J$4:J118)+1</f>
        <v>3</v>
      </c>
      <c r="AB119">
        <f>MAX(K$4:K118)+1</f>
        <v>1</v>
      </c>
      <c r="AC119">
        <f>MAX(L$4:L118)+1</f>
        <v>7</v>
      </c>
      <c r="AD119">
        <f>MAX(M$4:M118)+1</f>
        <v>1</v>
      </c>
      <c r="AE119">
        <f>MAX(N$4:N118)+1</f>
        <v>1</v>
      </c>
      <c r="AF119">
        <f>MAX(O$4:O118)+1</f>
        <v>14</v>
      </c>
      <c r="AG119" t="e">
        <f>MAX(#REF!)+1</f>
        <v>#REF!</v>
      </c>
      <c r="AH119">
        <f>MAX(P$4:P118)+1</f>
        <v>4</v>
      </c>
      <c r="AI119" t="e">
        <f>MAX(#REF!)+1</f>
        <v>#REF!</v>
      </c>
      <c r="AK119" s="28">
        <f>LOOKUP(R119,TR!$A$4:$A$11,TR!$B$4:$B$11)</f>
        <v>0.021863425925925925</v>
      </c>
    </row>
    <row r="120" spans="1:37" ht="12.75">
      <c r="A120" s="25" t="s">
        <v>143</v>
      </c>
      <c r="B120" s="29">
        <v>321</v>
      </c>
      <c r="C120" s="24" t="str">
        <f>LOOKUP(B120,'Startovní listina'!$B$3:$B$288,'Startovní listina'!$C$3:$C$288)</f>
        <v>Kadavý Jan</v>
      </c>
      <c r="D120" s="24" t="str">
        <f>LOOKUP(B120,'Startovní listina'!$B$3:$B$288,'Startovní listina'!$D$3:$D$288)</f>
        <v>Jablonec nad Nisou</v>
      </c>
      <c r="E120" s="25">
        <f>LOOKUP(B120,'Startovní listina'!$B$3:$B$288,'Startovní listina'!$E$3:$E$288)</f>
        <v>1947</v>
      </c>
      <c r="F120" s="30">
        <v>0.02943287037037037</v>
      </c>
      <c r="G120" s="31" t="str">
        <f t="shared" si="10"/>
        <v> </v>
      </c>
      <c r="H120" s="31" t="str">
        <f t="shared" si="11"/>
        <v> </v>
      </c>
      <c r="I120" s="31" t="str">
        <f t="shared" si="12"/>
        <v> </v>
      </c>
      <c r="J120" s="31">
        <f t="shared" si="13"/>
        <v>3</v>
      </c>
      <c r="K120" s="31" t="str">
        <f t="shared" si="14"/>
        <v> </v>
      </c>
      <c r="L120" s="31" t="str">
        <f t="shared" si="15"/>
        <v> </v>
      </c>
      <c r="M120" s="31" t="str">
        <f t="shared" si="16"/>
        <v> </v>
      </c>
      <c r="N120" s="31" t="str">
        <f t="shared" si="17"/>
        <v> </v>
      </c>
      <c r="O120" s="31" t="str">
        <f t="shared" si="18"/>
        <v> </v>
      </c>
      <c r="P120" s="31" t="str">
        <f t="shared" si="19"/>
        <v> </v>
      </c>
      <c r="Q120" s="26" t="s">
        <v>27</v>
      </c>
      <c r="R120" s="27" t="str">
        <f>LOOKUP(B120,'Startovní listina'!$B$3:$B$288,'Startovní listina'!$F$3:$F$288)</f>
        <v>D</v>
      </c>
      <c r="S120" s="27" t="str">
        <f>LOOKUP(B120,'Startovní listina'!$B$3:$B$288,'Startovní listina'!$I$3:$I$288)</f>
        <v>N</v>
      </c>
      <c r="T120" s="27" t="str">
        <f>LOOKUP(B120,'Startovní listina'!$B$3:$B$288,'Startovní listina'!$J$3:$J$288)</f>
        <v>N</v>
      </c>
      <c r="U120" s="27" t="str">
        <f>LOOKUP(B120,'Startovní listina'!$B$3:$B$288,'Startovní listina'!$O$3:$O$288)</f>
        <v>N</v>
      </c>
      <c r="V120" s="27" t="str">
        <f>LOOKUP(B120,'Startovní listina'!$B$3:$B$288,'Startovní listina'!$P$3:$P$288)</f>
        <v>N</v>
      </c>
      <c r="W120" t="s">
        <v>27</v>
      </c>
      <c r="X120">
        <f>MAX(G$4:G119)+1</f>
        <v>70</v>
      </c>
      <c r="Y120">
        <f>MAX(H$4:H119)+1</f>
        <v>29</v>
      </c>
      <c r="Z120">
        <f>MAX(I$4:I119)+1</f>
        <v>12</v>
      </c>
      <c r="AA120">
        <f>MAX(J$4:J119)+1</f>
        <v>3</v>
      </c>
      <c r="AB120">
        <f>MAX(K$4:K119)+1</f>
        <v>1</v>
      </c>
      <c r="AC120">
        <f>MAX(L$4:L119)+1</f>
        <v>7</v>
      </c>
      <c r="AD120">
        <f>MAX(M$4:M119)+1</f>
        <v>1</v>
      </c>
      <c r="AE120">
        <f>MAX(N$4:N119)+1</f>
        <v>1</v>
      </c>
      <c r="AF120">
        <f>MAX(O$4:O119)+1</f>
        <v>14</v>
      </c>
      <c r="AG120" t="e">
        <f>MAX(#REF!)+1</f>
        <v>#REF!</v>
      </c>
      <c r="AH120">
        <f>MAX(P$4:P119)+1</f>
        <v>4</v>
      </c>
      <c r="AI120" t="e">
        <f>MAX(#REF!)+1</f>
        <v>#REF!</v>
      </c>
      <c r="AK120" s="28">
        <f>LOOKUP(R120,TR!$A$4:$A$11,TR!$B$4:$B$11)</f>
        <v>0.025543981481481483</v>
      </c>
    </row>
    <row r="121" spans="1:37" ht="12.75">
      <c r="A121" s="25" t="s">
        <v>144</v>
      </c>
      <c r="B121" s="29">
        <v>296</v>
      </c>
      <c r="C121" s="24" t="str">
        <f>LOOKUP(B121,'Startovní listina'!$B$3:$B$288,'Startovní listina'!$C$3:$C$288)</f>
        <v>Vojta Radim</v>
      </c>
      <c r="D121" s="24" t="str">
        <f>LOOKUP(B121,'Startovní listina'!$B$3:$B$288,'Startovní listina'!$D$3:$D$288)</f>
        <v>Sadská</v>
      </c>
      <c r="E121" s="25">
        <f>LOOKUP(B121,'Startovní listina'!$B$3:$B$288,'Startovní listina'!$E$3:$E$288)</f>
        <v>1989</v>
      </c>
      <c r="F121" s="30">
        <v>0.02957175925925926</v>
      </c>
      <c r="G121" s="31">
        <f t="shared" si="10"/>
        <v>70</v>
      </c>
      <c r="H121" s="31" t="str">
        <f t="shared" si="11"/>
        <v> </v>
      </c>
      <c r="I121" s="31" t="str">
        <f t="shared" si="12"/>
        <v> </v>
      </c>
      <c r="J121" s="31" t="str">
        <f t="shared" si="13"/>
        <v> </v>
      </c>
      <c r="K121" s="31" t="str">
        <f t="shared" si="14"/>
        <v> </v>
      </c>
      <c r="L121" s="31" t="str">
        <f t="shared" si="15"/>
        <v> </v>
      </c>
      <c r="M121" s="31" t="str">
        <f t="shared" si="16"/>
        <v> </v>
      </c>
      <c r="N121" s="31" t="str">
        <f t="shared" si="17"/>
        <v> </v>
      </c>
      <c r="O121" s="31" t="str">
        <f t="shared" si="18"/>
        <v> </v>
      </c>
      <c r="P121" s="31" t="str">
        <f t="shared" si="19"/>
        <v> </v>
      </c>
      <c r="Q121" s="26" t="s">
        <v>27</v>
      </c>
      <c r="R121" s="27" t="str">
        <f>LOOKUP(B121,'Startovní listina'!$B$3:$B$288,'Startovní listina'!$F$3:$F$288)</f>
        <v>A</v>
      </c>
      <c r="S121" s="27" t="str">
        <f>LOOKUP(B121,'Startovní listina'!$B$3:$B$288,'Startovní listina'!$I$3:$I$288)</f>
        <v>N</v>
      </c>
      <c r="T121" s="27" t="str">
        <f>LOOKUP(B121,'Startovní listina'!$B$3:$B$288,'Startovní listina'!$J$3:$J$288)</f>
        <v>N</v>
      </c>
      <c r="U121" s="27" t="str">
        <f>LOOKUP(B121,'Startovní listina'!$B$3:$B$288,'Startovní listina'!$O$3:$O$288)</f>
        <v>N</v>
      </c>
      <c r="V121" s="27" t="str">
        <f>LOOKUP(B121,'Startovní listina'!$B$3:$B$288,'Startovní listina'!$P$3:$P$288)</f>
        <v>N</v>
      </c>
      <c r="W121" t="s">
        <v>27</v>
      </c>
      <c r="X121">
        <f>MAX(G$4:G120)+1</f>
        <v>70</v>
      </c>
      <c r="Y121">
        <f>MAX(H$4:H120)+1</f>
        <v>29</v>
      </c>
      <c r="Z121">
        <f>MAX(I$4:I120)+1</f>
        <v>12</v>
      </c>
      <c r="AA121">
        <f>MAX(J$4:J120)+1</f>
        <v>4</v>
      </c>
      <c r="AB121">
        <f>MAX(K$4:K120)+1</f>
        <v>1</v>
      </c>
      <c r="AC121">
        <f>MAX(L$4:L120)+1</f>
        <v>7</v>
      </c>
      <c r="AD121">
        <f>MAX(M$4:M120)+1</f>
        <v>1</v>
      </c>
      <c r="AE121">
        <f>MAX(N$4:N120)+1</f>
        <v>1</v>
      </c>
      <c r="AF121">
        <f>MAX(O$4:O120)+1</f>
        <v>14</v>
      </c>
      <c r="AG121" t="e">
        <f>MAX(#REF!)+1</f>
        <v>#REF!</v>
      </c>
      <c r="AH121">
        <f>MAX(P$4:P120)+1</f>
        <v>4</v>
      </c>
      <c r="AI121" t="e">
        <f>MAX(#REF!)+1</f>
        <v>#REF!</v>
      </c>
      <c r="AK121" s="28">
        <f>LOOKUP(R121,TR!$A$4:$A$11,TR!$B$4:$B$11)</f>
        <v>0.020439814814814817</v>
      </c>
    </row>
    <row r="122" spans="1:37" ht="12.75">
      <c r="A122" s="25" t="s">
        <v>145</v>
      </c>
      <c r="B122" s="29">
        <v>299</v>
      </c>
      <c r="C122" s="24" t="str">
        <f>LOOKUP(B122,'Startovní listina'!$B$3:$B$288,'Startovní listina'!$C$3:$C$288)</f>
        <v>Miler Martin</v>
      </c>
      <c r="D122" s="24" t="str">
        <f>LOOKUP(B122,'Startovní listina'!$B$3:$B$288,'Startovní listina'!$D$3:$D$288)</f>
        <v>Sokol Kolín</v>
      </c>
      <c r="E122" s="25">
        <f>LOOKUP(B122,'Startovní listina'!$B$3:$B$288,'Startovní listina'!$E$3:$E$288)</f>
        <v>1982</v>
      </c>
      <c r="F122" s="30">
        <v>0.02957175925925926</v>
      </c>
      <c r="G122" s="31">
        <f t="shared" si="10"/>
        <v>71</v>
      </c>
      <c r="H122" s="31" t="str">
        <f t="shared" si="11"/>
        <v> </v>
      </c>
      <c r="I122" s="31" t="str">
        <f t="shared" si="12"/>
        <v> </v>
      </c>
      <c r="J122" s="31" t="str">
        <f t="shared" si="13"/>
        <v> </v>
      </c>
      <c r="K122" s="31" t="str">
        <f t="shared" si="14"/>
        <v> </v>
      </c>
      <c r="L122" s="31" t="str">
        <f t="shared" si="15"/>
        <v> </v>
      </c>
      <c r="M122" s="31" t="str">
        <f t="shared" si="16"/>
        <v> </v>
      </c>
      <c r="N122" s="31" t="str">
        <f t="shared" si="17"/>
        <v> </v>
      </c>
      <c r="O122" s="31">
        <f t="shared" si="18"/>
        <v>14</v>
      </c>
      <c r="P122" s="31" t="str">
        <f t="shared" si="19"/>
        <v> </v>
      </c>
      <c r="Q122" s="26" t="s">
        <v>27</v>
      </c>
      <c r="R122" s="27" t="str">
        <f>LOOKUP(B122,'Startovní listina'!$B$3:$B$288,'Startovní listina'!$F$3:$F$288)</f>
        <v>A</v>
      </c>
      <c r="S122" s="27" t="str">
        <f>LOOKUP(B122,'Startovní listina'!$B$3:$B$288,'Startovní listina'!$I$3:$I$288)</f>
        <v>A</v>
      </c>
      <c r="T122" s="27" t="str">
        <f>LOOKUP(B122,'Startovní listina'!$B$3:$B$288,'Startovní listina'!$J$3:$J$288)</f>
        <v>N</v>
      </c>
      <c r="U122" s="27" t="str">
        <f>LOOKUP(B122,'Startovní listina'!$B$3:$B$288,'Startovní listina'!$O$3:$O$288)</f>
        <v>N</v>
      </c>
      <c r="V122" s="27" t="str">
        <f>LOOKUP(B122,'Startovní listina'!$B$3:$B$288,'Startovní listina'!$P$3:$P$288)</f>
        <v>N</v>
      </c>
      <c r="W122" t="s">
        <v>27</v>
      </c>
      <c r="X122">
        <f>MAX(G$4:G121)+1</f>
        <v>71</v>
      </c>
      <c r="Y122">
        <f>MAX(H$4:H121)+1</f>
        <v>29</v>
      </c>
      <c r="Z122">
        <f>MAX(I$4:I121)+1</f>
        <v>12</v>
      </c>
      <c r="AA122">
        <f>MAX(J$4:J121)+1</f>
        <v>4</v>
      </c>
      <c r="AB122">
        <f>MAX(K$4:K121)+1</f>
        <v>1</v>
      </c>
      <c r="AC122">
        <f>MAX(L$4:L121)+1</f>
        <v>7</v>
      </c>
      <c r="AD122">
        <f>MAX(M$4:M121)+1</f>
        <v>1</v>
      </c>
      <c r="AE122">
        <f>MAX(N$4:N121)+1</f>
        <v>1</v>
      </c>
      <c r="AF122">
        <f>MAX(O$4:O121)+1</f>
        <v>14</v>
      </c>
      <c r="AG122" t="e">
        <f>MAX(#REF!)+1</f>
        <v>#REF!</v>
      </c>
      <c r="AH122">
        <f>MAX(P$4:P121)+1</f>
        <v>4</v>
      </c>
      <c r="AI122" t="e">
        <f>MAX(#REF!)+1</f>
        <v>#REF!</v>
      </c>
      <c r="AK122" s="28">
        <f>LOOKUP(R122,TR!$A$4:$A$11,TR!$B$4:$B$11)</f>
        <v>0.020439814814814817</v>
      </c>
    </row>
    <row r="123" spans="1:37" ht="12.75">
      <c r="A123" s="25" t="s">
        <v>146</v>
      </c>
      <c r="B123" s="29">
        <v>82</v>
      </c>
      <c r="C123" s="24" t="str">
        <f>LOOKUP(B123,'Startovní listina'!$B$3:$B$288,'Startovní listina'!$C$3:$C$288)</f>
        <v>Kalaš Oskar</v>
      </c>
      <c r="D123" s="24" t="str">
        <f>LOOKUP(B123,'Startovní listina'!$B$3:$B$288,'Startovní listina'!$D$3:$D$288)</f>
        <v>Velvary</v>
      </c>
      <c r="E123" s="25">
        <f>LOOKUP(B123,'Startovní listina'!$B$3:$B$288,'Startovní listina'!$E$3:$E$288)</f>
        <v>1974</v>
      </c>
      <c r="F123" s="30">
        <v>0.029664351851851855</v>
      </c>
      <c r="G123" s="31">
        <f t="shared" si="10"/>
        <v>72</v>
      </c>
      <c r="H123" s="31" t="str">
        <f t="shared" si="11"/>
        <v> </v>
      </c>
      <c r="I123" s="31" t="str">
        <f t="shared" si="12"/>
        <v> </v>
      </c>
      <c r="J123" s="31" t="str">
        <f t="shared" si="13"/>
        <v> </v>
      </c>
      <c r="K123" s="31" t="str">
        <f t="shared" si="14"/>
        <v> </v>
      </c>
      <c r="L123" s="31" t="str">
        <f t="shared" si="15"/>
        <v> </v>
      </c>
      <c r="M123" s="31" t="str">
        <f t="shared" si="16"/>
        <v> </v>
      </c>
      <c r="N123" s="31" t="str">
        <f t="shared" si="17"/>
        <v> </v>
      </c>
      <c r="O123" s="31" t="str">
        <f t="shared" si="18"/>
        <v> </v>
      </c>
      <c r="P123" s="31" t="str">
        <f t="shared" si="19"/>
        <v> </v>
      </c>
      <c r="Q123" s="26" t="s">
        <v>27</v>
      </c>
      <c r="R123" s="27" t="str">
        <f>LOOKUP(B123,'Startovní listina'!$B$3:$B$288,'Startovní listina'!$F$3:$F$288)</f>
        <v>A</v>
      </c>
      <c r="S123" s="27" t="str">
        <f>LOOKUP(B123,'Startovní listina'!$B$3:$B$288,'Startovní listina'!$I$3:$I$288)</f>
        <v>N</v>
      </c>
      <c r="T123" s="27" t="str">
        <f>LOOKUP(B123,'Startovní listina'!$B$3:$B$288,'Startovní listina'!$J$3:$J$288)</f>
        <v>N</v>
      </c>
      <c r="U123" s="27" t="str">
        <f>LOOKUP(B123,'Startovní listina'!$B$3:$B$288,'Startovní listina'!$O$3:$O$288)</f>
        <v>N</v>
      </c>
      <c r="V123" s="27" t="str">
        <f>LOOKUP(B123,'Startovní listina'!$B$3:$B$288,'Startovní listina'!$P$3:$P$288)</f>
        <v>N</v>
      </c>
      <c r="W123" t="s">
        <v>27</v>
      </c>
      <c r="X123">
        <f>MAX(G$4:G122)+1</f>
        <v>72</v>
      </c>
      <c r="Y123">
        <f>MAX(H$4:H122)+1</f>
        <v>29</v>
      </c>
      <c r="Z123">
        <f>MAX(I$4:I122)+1</f>
        <v>12</v>
      </c>
      <c r="AA123">
        <f>MAX(J$4:J122)+1</f>
        <v>4</v>
      </c>
      <c r="AB123">
        <f>MAX(K$4:K122)+1</f>
        <v>1</v>
      </c>
      <c r="AC123">
        <f>MAX(L$4:L122)+1</f>
        <v>7</v>
      </c>
      <c r="AD123">
        <f>MAX(M$4:M122)+1</f>
        <v>1</v>
      </c>
      <c r="AE123">
        <f>MAX(N$4:N122)+1</f>
        <v>1</v>
      </c>
      <c r="AF123">
        <f>MAX(O$4:O122)+1</f>
        <v>15</v>
      </c>
      <c r="AG123" t="e">
        <f>MAX(#REF!)+1</f>
        <v>#REF!</v>
      </c>
      <c r="AH123">
        <f>MAX(P$4:P122)+1</f>
        <v>4</v>
      </c>
      <c r="AI123" t="e">
        <f>MAX(#REF!)+1</f>
        <v>#REF!</v>
      </c>
      <c r="AK123" s="28">
        <f>LOOKUP(R123,TR!$A$4:$A$11,TR!$B$4:$B$11)</f>
        <v>0.020439814814814817</v>
      </c>
    </row>
    <row r="124" spans="1:37" ht="12.75">
      <c r="A124" s="25" t="s">
        <v>147</v>
      </c>
      <c r="B124" s="29">
        <v>157</v>
      </c>
      <c r="C124" s="24" t="str">
        <f>LOOKUP(B124,'Startovní listina'!$B$3:$B$288,'Startovní listina'!$C$3:$C$288)</f>
        <v>Šůs Jaroslav</v>
      </c>
      <c r="D124" s="24" t="str">
        <f>LOOKUP(B124,'Startovní listina'!$B$3:$B$288,'Startovní listina'!$D$3:$D$288)</f>
        <v>NOVIS TK Praha</v>
      </c>
      <c r="E124" s="25">
        <f>LOOKUP(B124,'Startovní listina'!$B$3:$B$288,'Startovní listina'!$E$3:$E$288)</f>
        <v>1965</v>
      </c>
      <c r="F124" s="30">
        <v>0.0296875</v>
      </c>
      <c r="G124" s="31" t="str">
        <f t="shared" si="10"/>
        <v> </v>
      </c>
      <c r="H124" s="31">
        <f t="shared" si="11"/>
        <v>29</v>
      </c>
      <c r="I124" s="31" t="str">
        <f t="shared" si="12"/>
        <v> </v>
      </c>
      <c r="J124" s="31" t="str">
        <f t="shared" si="13"/>
        <v> </v>
      </c>
      <c r="K124" s="31" t="str">
        <f t="shared" si="14"/>
        <v> </v>
      </c>
      <c r="L124" s="31" t="str">
        <f t="shared" si="15"/>
        <v> </v>
      </c>
      <c r="M124" s="31" t="str">
        <f t="shared" si="16"/>
        <v> </v>
      </c>
      <c r="N124" s="31" t="str">
        <f t="shared" si="17"/>
        <v> </v>
      </c>
      <c r="O124" s="31" t="str">
        <f t="shared" si="18"/>
        <v> </v>
      </c>
      <c r="P124" s="31" t="str">
        <f t="shared" si="19"/>
        <v> </v>
      </c>
      <c r="Q124" s="26" t="s">
        <v>27</v>
      </c>
      <c r="R124" s="27" t="str">
        <f>LOOKUP(B124,'Startovní listina'!$B$3:$B$288,'Startovní listina'!$F$3:$F$288)</f>
        <v>B</v>
      </c>
      <c r="S124" s="27" t="str">
        <f>LOOKUP(B124,'Startovní listina'!$B$3:$B$288,'Startovní listina'!$I$3:$I$288)</f>
        <v>N</v>
      </c>
      <c r="T124" s="27" t="str">
        <f>LOOKUP(B124,'Startovní listina'!$B$3:$B$288,'Startovní listina'!$J$3:$J$288)</f>
        <v>N</v>
      </c>
      <c r="U124" s="27" t="str">
        <f>LOOKUP(B124,'Startovní listina'!$B$3:$B$288,'Startovní listina'!$O$3:$O$288)</f>
        <v>N</v>
      </c>
      <c r="V124" s="27" t="str">
        <f>LOOKUP(B124,'Startovní listina'!$B$3:$B$288,'Startovní listina'!$P$3:$P$288)</f>
        <v>N</v>
      </c>
      <c r="W124" t="s">
        <v>27</v>
      </c>
      <c r="X124">
        <f>MAX(G$4:G123)+1</f>
        <v>73</v>
      </c>
      <c r="Y124">
        <f>MAX(H$4:H123)+1</f>
        <v>29</v>
      </c>
      <c r="Z124">
        <f>MAX(I$4:I123)+1</f>
        <v>12</v>
      </c>
      <c r="AA124">
        <f>MAX(J$4:J123)+1</f>
        <v>4</v>
      </c>
      <c r="AB124">
        <f>MAX(K$4:K123)+1</f>
        <v>1</v>
      </c>
      <c r="AC124">
        <f>MAX(L$4:L123)+1</f>
        <v>7</v>
      </c>
      <c r="AD124">
        <f>MAX(M$4:M123)+1</f>
        <v>1</v>
      </c>
      <c r="AE124">
        <f>MAX(N$4:N123)+1</f>
        <v>1</v>
      </c>
      <c r="AF124">
        <f>MAX(O$4:O123)+1</f>
        <v>15</v>
      </c>
      <c r="AG124" t="e">
        <f>MAX(#REF!)+1</f>
        <v>#REF!</v>
      </c>
      <c r="AH124">
        <f>MAX(P$4:P123)+1</f>
        <v>4</v>
      </c>
      <c r="AI124" t="e">
        <f>MAX(#REF!)+1</f>
        <v>#REF!</v>
      </c>
      <c r="AK124" s="28">
        <f>LOOKUP(R124,TR!$A$4:$A$11,TR!$B$4:$B$11)</f>
        <v>0.021863425925925925</v>
      </c>
    </row>
    <row r="125" spans="1:37" ht="12.75">
      <c r="A125" s="25" t="s">
        <v>148</v>
      </c>
      <c r="B125" s="29">
        <v>177</v>
      </c>
      <c r="C125" s="24" t="str">
        <f>LOOKUP(B125,'Startovní listina'!$B$3:$B$288,'Startovní listina'!$C$3:$C$288)</f>
        <v>Mochnacký Jan</v>
      </c>
      <c r="D125" s="24" t="str">
        <f>LOOKUP(B125,'Startovní listina'!$B$3:$B$288,'Startovní listina'!$D$3:$D$288)</f>
        <v>JM Demolex Bardeov</v>
      </c>
      <c r="E125" s="25">
        <f>LOOKUP(B125,'Startovní listina'!$B$3:$B$288,'Startovní listina'!$E$3:$E$288)</f>
        <v>1964</v>
      </c>
      <c r="F125" s="30">
        <v>0.02971064814814815</v>
      </c>
      <c r="G125" s="31" t="str">
        <f t="shared" si="10"/>
        <v> </v>
      </c>
      <c r="H125" s="31">
        <f t="shared" si="11"/>
        <v>30</v>
      </c>
      <c r="I125" s="31" t="str">
        <f t="shared" si="12"/>
        <v> </v>
      </c>
      <c r="J125" s="31" t="str">
        <f t="shared" si="13"/>
        <v> </v>
      </c>
      <c r="K125" s="31" t="str">
        <f t="shared" si="14"/>
        <v> </v>
      </c>
      <c r="L125" s="31" t="str">
        <f t="shared" si="15"/>
        <v> </v>
      </c>
      <c r="M125" s="31" t="str">
        <f t="shared" si="16"/>
        <v> </v>
      </c>
      <c r="N125" s="31" t="str">
        <f t="shared" si="17"/>
        <v> </v>
      </c>
      <c r="O125" s="31" t="str">
        <f t="shared" si="18"/>
        <v> </v>
      </c>
      <c r="P125" s="31" t="str">
        <f t="shared" si="19"/>
        <v> </v>
      </c>
      <c r="Q125" s="26" t="s">
        <v>27</v>
      </c>
      <c r="R125" s="27" t="str">
        <f>LOOKUP(B125,'Startovní listina'!$B$3:$B$288,'Startovní listina'!$F$3:$F$288)</f>
        <v>B</v>
      </c>
      <c r="S125" s="27" t="str">
        <f>LOOKUP(B125,'Startovní listina'!$B$3:$B$288,'Startovní listina'!$I$3:$I$288)</f>
        <v>N</v>
      </c>
      <c r="T125" s="27" t="str">
        <f>LOOKUP(B125,'Startovní listina'!$B$3:$B$288,'Startovní listina'!$J$3:$J$288)</f>
        <v>N</v>
      </c>
      <c r="U125" s="27" t="str">
        <f>LOOKUP(B125,'Startovní listina'!$B$3:$B$288,'Startovní listina'!$O$3:$O$288)</f>
        <v>N</v>
      </c>
      <c r="V125" s="27" t="str">
        <f>LOOKUP(B125,'Startovní listina'!$B$3:$B$288,'Startovní listina'!$P$3:$P$288)</f>
        <v>N</v>
      </c>
      <c r="W125" t="s">
        <v>27</v>
      </c>
      <c r="X125">
        <f>MAX(G$4:G124)+1</f>
        <v>73</v>
      </c>
      <c r="Y125">
        <f>MAX(H$4:H124)+1</f>
        <v>30</v>
      </c>
      <c r="Z125">
        <f>MAX(I$4:I124)+1</f>
        <v>12</v>
      </c>
      <c r="AA125">
        <f>MAX(J$4:J124)+1</f>
        <v>4</v>
      </c>
      <c r="AB125">
        <f>MAX(K$4:K124)+1</f>
        <v>1</v>
      </c>
      <c r="AC125">
        <f>MAX(L$4:L124)+1</f>
        <v>7</v>
      </c>
      <c r="AD125">
        <f>MAX(M$4:M124)+1</f>
        <v>1</v>
      </c>
      <c r="AE125">
        <f>MAX(N$4:N124)+1</f>
        <v>1</v>
      </c>
      <c r="AF125">
        <f>MAX(O$4:O124)+1</f>
        <v>15</v>
      </c>
      <c r="AG125" t="e">
        <f>MAX(#REF!)+1</f>
        <v>#REF!</v>
      </c>
      <c r="AH125">
        <f>MAX(P$4:P124)+1</f>
        <v>4</v>
      </c>
      <c r="AI125" t="e">
        <f>MAX(#REF!)+1</f>
        <v>#REF!</v>
      </c>
      <c r="AK125" s="28">
        <f>LOOKUP(R125,TR!$A$4:$A$11,TR!$B$4:$B$11)</f>
        <v>0.021863425925925925</v>
      </c>
    </row>
    <row r="126" spans="1:37" ht="12.75">
      <c r="A126" s="25" t="s">
        <v>149</v>
      </c>
      <c r="B126" s="29">
        <v>243</v>
      </c>
      <c r="C126" s="24" t="str">
        <f>LOOKUP(B126,'Startovní listina'!$B$3:$B$288,'Startovní listina'!$C$3:$C$288)</f>
        <v>Pěkný Jan</v>
      </c>
      <c r="D126" s="24" t="str">
        <f>LOOKUP(B126,'Startovní listina'!$B$3:$B$288,'Startovní listina'!$D$3:$D$288)</f>
        <v>Liga 100 Praha</v>
      </c>
      <c r="E126" s="25">
        <f>LOOKUP(B126,'Startovní listina'!$B$3:$B$288,'Startovní listina'!$E$3:$E$288)</f>
        <v>1952</v>
      </c>
      <c r="F126" s="30">
        <v>0.029756944444444447</v>
      </c>
      <c r="G126" s="31" t="str">
        <f t="shared" si="10"/>
        <v> </v>
      </c>
      <c r="H126" s="31" t="str">
        <f t="shared" si="11"/>
        <v> </v>
      </c>
      <c r="I126" s="31">
        <f t="shared" si="12"/>
        <v>12</v>
      </c>
      <c r="J126" s="31" t="str">
        <f t="shared" si="13"/>
        <v> </v>
      </c>
      <c r="K126" s="31" t="str">
        <f t="shared" si="14"/>
        <v> </v>
      </c>
      <c r="L126" s="31" t="str">
        <f t="shared" si="15"/>
        <v> </v>
      </c>
      <c r="M126" s="31" t="str">
        <f t="shared" si="16"/>
        <v> </v>
      </c>
      <c r="N126" s="31" t="str">
        <f t="shared" si="17"/>
        <v> </v>
      </c>
      <c r="O126" s="31" t="str">
        <f t="shared" si="18"/>
        <v> </v>
      </c>
      <c r="P126" s="31" t="str">
        <f t="shared" si="19"/>
        <v> </v>
      </c>
      <c r="Q126" s="26" t="s">
        <v>27</v>
      </c>
      <c r="R126" s="27" t="str">
        <f>LOOKUP(B126,'Startovní listina'!$B$3:$B$288,'Startovní listina'!$F$3:$F$288)</f>
        <v>C</v>
      </c>
      <c r="S126" s="27" t="str">
        <f>LOOKUP(B126,'Startovní listina'!$B$3:$B$288,'Startovní listina'!$I$3:$I$288)</f>
        <v>N</v>
      </c>
      <c r="T126" s="27" t="str">
        <f>LOOKUP(B126,'Startovní listina'!$B$3:$B$288,'Startovní listina'!$J$3:$J$288)</f>
        <v>N</v>
      </c>
      <c r="U126" s="27" t="str">
        <f>LOOKUP(B126,'Startovní listina'!$B$3:$B$288,'Startovní listina'!$O$3:$O$288)</f>
        <v>N</v>
      </c>
      <c r="V126" s="27" t="str">
        <f>LOOKUP(B126,'Startovní listina'!$B$3:$B$288,'Startovní listina'!$P$3:$P$288)</f>
        <v>N</v>
      </c>
      <c r="W126" t="s">
        <v>27</v>
      </c>
      <c r="X126">
        <f>MAX(G$4:G125)+1</f>
        <v>73</v>
      </c>
      <c r="Y126">
        <f>MAX(H$4:H125)+1</f>
        <v>31</v>
      </c>
      <c r="Z126">
        <f>MAX(I$4:I125)+1</f>
        <v>12</v>
      </c>
      <c r="AA126">
        <f>MAX(J$4:J125)+1</f>
        <v>4</v>
      </c>
      <c r="AB126">
        <f>MAX(K$4:K125)+1</f>
        <v>1</v>
      </c>
      <c r="AC126">
        <f>MAX(L$4:L125)+1</f>
        <v>7</v>
      </c>
      <c r="AD126">
        <f>MAX(M$4:M125)+1</f>
        <v>1</v>
      </c>
      <c r="AE126">
        <f>MAX(N$4:N125)+1</f>
        <v>1</v>
      </c>
      <c r="AF126">
        <f>MAX(O$4:O125)+1</f>
        <v>15</v>
      </c>
      <c r="AG126" t="e">
        <f>MAX(#REF!)+1</f>
        <v>#REF!</v>
      </c>
      <c r="AH126">
        <f>MAX(P$4:P125)+1</f>
        <v>4</v>
      </c>
      <c r="AI126" t="e">
        <f>MAX(#REF!)+1</f>
        <v>#REF!</v>
      </c>
      <c r="AK126" s="28">
        <f>LOOKUP(R126,TR!$A$4:$A$11,TR!$B$4:$B$11)</f>
        <v>0.02342592592592593</v>
      </c>
    </row>
    <row r="127" spans="1:37" ht="12.75">
      <c r="A127" s="25" t="s">
        <v>150</v>
      </c>
      <c r="B127" s="29">
        <v>222</v>
      </c>
      <c r="C127" s="24" t="str">
        <f>LOOKUP(B127,'Startovní listina'!$B$3:$B$288,'Startovní listina'!$C$3:$C$288)</f>
        <v>Burda František</v>
      </c>
      <c r="D127" s="24" t="str">
        <f>LOOKUP(B127,'Startovní listina'!$B$3:$B$288,'Startovní listina'!$D$3:$D$288)</f>
        <v>Bering Praha</v>
      </c>
      <c r="E127" s="25">
        <f>LOOKUP(B127,'Startovní listina'!$B$3:$B$288,'Startovní listina'!$E$3:$E$288)</f>
        <v>1957</v>
      </c>
      <c r="F127" s="30">
        <v>0.029791666666666664</v>
      </c>
      <c r="G127" s="31" t="str">
        <f t="shared" si="10"/>
        <v> </v>
      </c>
      <c r="H127" s="31" t="str">
        <f t="shared" si="11"/>
        <v> </v>
      </c>
      <c r="I127" s="31">
        <f t="shared" si="12"/>
        <v>13</v>
      </c>
      <c r="J127" s="31" t="str">
        <f t="shared" si="13"/>
        <v> </v>
      </c>
      <c r="K127" s="31" t="str">
        <f t="shared" si="14"/>
        <v> </v>
      </c>
      <c r="L127" s="31" t="str">
        <f t="shared" si="15"/>
        <v> </v>
      </c>
      <c r="M127" s="31" t="str">
        <f t="shared" si="16"/>
        <v> </v>
      </c>
      <c r="N127" s="31" t="str">
        <f t="shared" si="17"/>
        <v> </v>
      </c>
      <c r="O127" s="31" t="str">
        <f t="shared" si="18"/>
        <v> </v>
      </c>
      <c r="P127" s="31" t="str">
        <f t="shared" si="19"/>
        <v> </v>
      </c>
      <c r="Q127" s="26" t="s">
        <v>27</v>
      </c>
      <c r="R127" s="27" t="str">
        <f>LOOKUP(B127,'Startovní listina'!$B$3:$B$288,'Startovní listina'!$F$3:$F$288)</f>
        <v>C</v>
      </c>
      <c r="S127" s="27" t="str">
        <f>LOOKUP(B127,'Startovní listina'!$B$3:$B$288,'Startovní listina'!$I$3:$I$288)</f>
        <v>N</v>
      </c>
      <c r="T127" s="27" t="str">
        <f>LOOKUP(B127,'Startovní listina'!$B$3:$B$288,'Startovní listina'!$J$3:$J$288)</f>
        <v>N</v>
      </c>
      <c r="U127" s="27" t="str">
        <f>LOOKUP(B127,'Startovní listina'!$B$3:$B$288,'Startovní listina'!$O$3:$O$288)</f>
        <v>N</v>
      </c>
      <c r="V127" s="27" t="str">
        <f>LOOKUP(B127,'Startovní listina'!$B$3:$B$288,'Startovní listina'!$P$3:$P$288)</f>
        <v>N</v>
      </c>
      <c r="W127" t="s">
        <v>27</v>
      </c>
      <c r="X127">
        <f>MAX(G$4:G126)+1</f>
        <v>73</v>
      </c>
      <c r="Y127">
        <f>MAX(H$4:H126)+1</f>
        <v>31</v>
      </c>
      <c r="Z127">
        <f>MAX(I$4:I126)+1</f>
        <v>13</v>
      </c>
      <c r="AA127">
        <f>MAX(J$4:J126)+1</f>
        <v>4</v>
      </c>
      <c r="AB127">
        <f>MAX(K$4:K126)+1</f>
        <v>1</v>
      </c>
      <c r="AC127">
        <f>MAX(L$4:L126)+1</f>
        <v>7</v>
      </c>
      <c r="AD127">
        <f>MAX(M$4:M126)+1</f>
        <v>1</v>
      </c>
      <c r="AE127">
        <f>MAX(N$4:N126)+1</f>
        <v>1</v>
      </c>
      <c r="AF127">
        <f>MAX(O$4:O126)+1</f>
        <v>15</v>
      </c>
      <c r="AG127" t="e">
        <f>MAX(#REF!)+1</f>
        <v>#REF!</v>
      </c>
      <c r="AH127">
        <f>MAX(P$4:P126)+1</f>
        <v>4</v>
      </c>
      <c r="AI127" t="e">
        <f>MAX(#REF!)+1</f>
        <v>#REF!</v>
      </c>
      <c r="AK127" s="28">
        <f>LOOKUP(R127,TR!$A$4:$A$11,TR!$B$4:$B$11)</f>
        <v>0.02342592592592593</v>
      </c>
    </row>
    <row r="128" spans="1:37" ht="12.75">
      <c r="A128" s="25" t="s">
        <v>151</v>
      </c>
      <c r="B128" s="29">
        <v>224</v>
      </c>
      <c r="C128" s="24" t="str">
        <f>LOOKUP(B128,'Startovní listina'!$B$3:$B$288,'Startovní listina'!$C$3:$C$288)</f>
        <v>Dolejš Jan</v>
      </c>
      <c r="D128" s="24" t="str">
        <f>LOOKUP(B128,'Startovní listina'!$B$3:$B$288,'Startovní listina'!$D$3:$D$288)</f>
        <v>Klub přátel b. Kokořín. údolím</v>
      </c>
      <c r="E128" s="25">
        <f>LOOKUP(B128,'Startovní listina'!$B$3:$B$288,'Startovní listina'!$E$3:$E$288)</f>
        <v>1949</v>
      </c>
      <c r="F128" s="30">
        <v>0.029837962962962965</v>
      </c>
      <c r="G128" s="31" t="str">
        <f t="shared" si="10"/>
        <v> </v>
      </c>
      <c r="H128" s="31" t="str">
        <f t="shared" si="11"/>
        <v> </v>
      </c>
      <c r="I128" s="31">
        <f t="shared" si="12"/>
        <v>14</v>
      </c>
      <c r="J128" s="31" t="str">
        <f t="shared" si="13"/>
        <v> </v>
      </c>
      <c r="K128" s="31" t="str">
        <f t="shared" si="14"/>
        <v> </v>
      </c>
      <c r="L128" s="31" t="str">
        <f t="shared" si="15"/>
        <v> </v>
      </c>
      <c r="M128" s="31" t="str">
        <f t="shared" si="16"/>
        <v> </v>
      </c>
      <c r="N128" s="31" t="str">
        <f t="shared" si="17"/>
        <v> </v>
      </c>
      <c r="O128" s="31" t="str">
        <f t="shared" si="18"/>
        <v> </v>
      </c>
      <c r="P128" s="31" t="str">
        <f t="shared" si="19"/>
        <v> </v>
      </c>
      <c r="Q128" s="26" t="s">
        <v>27</v>
      </c>
      <c r="R128" s="27" t="str">
        <f>LOOKUP(B128,'Startovní listina'!$B$3:$B$288,'Startovní listina'!$F$3:$F$288)</f>
        <v>C</v>
      </c>
      <c r="S128" s="27" t="str">
        <f>LOOKUP(B128,'Startovní listina'!$B$3:$B$288,'Startovní listina'!$I$3:$I$288)</f>
        <v>N</v>
      </c>
      <c r="T128" s="27" t="str">
        <f>LOOKUP(B128,'Startovní listina'!$B$3:$B$288,'Startovní listina'!$J$3:$J$288)</f>
        <v>N</v>
      </c>
      <c r="U128" s="27" t="str">
        <f>LOOKUP(B128,'Startovní listina'!$B$3:$B$288,'Startovní listina'!$O$3:$O$288)</f>
        <v>N</v>
      </c>
      <c r="V128" s="27" t="str">
        <f>LOOKUP(B128,'Startovní listina'!$B$3:$B$288,'Startovní listina'!$P$3:$P$288)</f>
        <v>N</v>
      </c>
      <c r="W128" t="s">
        <v>27</v>
      </c>
      <c r="X128">
        <f>MAX(G$4:G127)+1</f>
        <v>73</v>
      </c>
      <c r="Y128">
        <f>MAX(H$4:H127)+1</f>
        <v>31</v>
      </c>
      <c r="Z128">
        <f>MAX(I$4:I127)+1</f>
        <v>14</v>
      </c>
      <c r="AA128">
        <f>MAX(J$4:J127)+1</f>
        <v>4</v>
      </c>
      <c r="AB128">
        <f>MAX(K$4:K127)+1</f>
        <v>1</v>
      </c>
      <c r="AC128">
        <f>MAX(L$4:L127)+1</f>
        <v>7</v>
      </c>
      <c r="AD128">
        <f>MAX(M$4:M127)+1</f>
        <v>1</v>
      </c>
      <c r="AE128">
        <f>MAX(N$4:N127)+1</f>
        <v>1</v>
      </c>
      <c r="AF128">
        <f>MAX(O$4:O127)+1</f>
        <v>15</v>
      </c>
      <c r="AG128" t="e">
        <f>MAX(#REF!)+1</f>
        <v>#REF!</v>
      </c>
      <c r="AH128">
        <f>MAX(P$4:P127)+1</f>
        <v>4</v>
      </c>
      <c r="AI128" t="e">
        <f>MAX(#REF!)+1</f>
        <v>#REF!</v>
      </c>
      <c r="AK128" s="28">
        <f>LOOKUP(R128,TR!$A$4:$A$11,TR!$B$4:$B$11)</f>
        <v>0.02342592592592593</v>
      </c>
    </row>
    <row r="129" spans="1:37" ht="12.75">
      <c r="A129" s="25" t="s">
        <v>152</v>
      </c>
      <c r="B129" s="29">
        <v>45</v>
      </c>
      <c r="C129" s="24" t="str">
        <f>LOOKUP(B129,'Startovní listina'!$B$3:$B$288,'Startovní listina'!$C$3:$C$288)</f>
        <v>Šůs Jan</v>
      </c>
      <c r="D129" s="24" t="str">
        <f>LOOKUP(B129,'Startovní listina'!$B$3:$B$288,'Startovní listina'!$D$3:$D$288)</f>
        <v>TriSki Horní Počernice</v>
      </c>
      <c r="E129" s="25">
        <f>LOOKUP(B129,'Startovní listina'!$B$3:$B$288,'Startovní listina'!$E$3:$E$288)</f>
        <v>1990</v>
      </c>
      <c r="F129" s="30">
        <v>0.029872685185185183</v>
      </c>
      <c r="G129" s="31">
        <f t="shared" si="10"/>
        <v>73</v>
      </c>
      <c r="H129" s="31" t="str">
        <f t="shared" si="11"/>
        <v> </v>
      </c>
      <c r="I129" s="31" t="str">
        <f t="shared" si="12"/>
        <v> </v>
      </c>
      <c r="J129" s="31" t="str">
        <f t="shared" si="13"/>
        <v> </v>
      </c>
      <c r="K129" s="31" t="str">
        <f t="shared" si="14"/>
        <v> </v>
      </c>
      <c r="L129" s="31" t="str">
        <f t="shared" si="15"/>
        <v> </v>
      </c>
      <c r="M129" s="31" t="str">
        <f t="shared" si="16"/>
        <v> </v>
      </c>
      <c r="N129" s="31" t="str">
        <f t="shared" si="17"/>
        <v> </v>
      </c>
      <c r="O129" s="31" t="str">
        <f t="shared" si="18"/>
        <v> </v>
      </c>
      <c r="P129" s="31" t="str">
        <f t="shared" si="19"/>
        <v> </v>
      </c>
      <c r="Q129" s="26" t="s">
        <v>27</v>
      </c>
      <c r="R129" s="27" t="str">
        <f>LOOKUP(B129,'Startovní listina'!$B$3:$B$288,'Startovní listina'!$F$3:$F$288)</f>
        <v>A</v>
      </c>
      <c r="S129" s="27" t="str">
        <f>LOOKUP(B129,'Startovní listina'!$B$3:$B$288,'Startovní listina'!$I$3:$I$288)</f>
        <v>N</v>
      </c>
      <c r="T129" s="27" t="str">
        <f>LOOKUP(B129,'Startovní listina'!$B$3:$B$288,'Startovní listina'!$J$3:$J$288)</f>
        <v>N</v>
      </c>
      <c r="U129" s="27" t="str">
        <f>LOOKUP(B129,'Startovní listina'!$B$3:$B$288,'Startovní listina'!$O$3:$O$288)</f>
        <v>N</v>
      </c>
      <c r="V129" s="27" t="str">
        <f>LOOKUP(B129,'Startovní listina'!$B$3:$B$288,'Startovní listina'!$P$3:$P$288)</f>
        <v>N</v>
      </c>
      <c r="W129" t="s">
        <v>27</v>
      </c>
      <c r="X129">
        <f>MAX(G$4:G128)+1</f>
        <v>73</v>
      </c>
      <c r="Y129">
        <f>MAX(H$4:H128)+1</f>
        <v>31</v>
      </c>
      <c r="Z129">
        <f>MAX(I$4:I128)+1</f>
        <v>15</v>
      </c>
      <c r="AA129">
        <f>MAX(J$4:J128)+1</f>
        <v>4</v>
      </c>
      <c r="AB129">
        <f>MAX(K$4:K128)+1</f>
        <v>1</v>
      </c>
      <c r="AC129">
        <f>MAX(L$4:L128)+1</f>
        <v>7</v>
      </c>
      <c r="AD129">
        <f>MAX(M$4:M128)+1</f>
        <v>1</v>
      </c>
      <c r="AE129">
        <f>MAX(N$4:N128)+1</f>
        <v>1</v>
      </c>
      <c r="AF129">
        <f>MAX(O$4:O128)+1</f>
        <v>15</v>
      </c>
      <c r="AG129" t="e">
        <f>MAX(#REF!)+1</f>
        <v>#REF!</v>
      </c>
      <c r="AH129">
        <f>MAX(P$4:P128)+1</f>
        <v>4</v>
      </c>
      <c r="AI129" t="e">
        <f>MAX(#REF!)+1</f>
        <v>#REF!</v>
      </c>
      <c r="AK129" s="28">
        <f>LOOKUP(R129,TR!$A$4:$A$11,TR!$B$4:$B$11)</f>
        <v>0.020439814814814817</v>
      </c>
    </row>
    <row r="130" spans="1:37" ht="12.75">
      <c r="A130" s="25" t="s">
        <v>153</v>
      </c>
      <c r="B130" s="29">
        <v>239</v>
      </c>
      <c r="C130" s="24" t="str">
        <f>LOOKUP(B130,'Startovní listina'!$B$3:$B$288,'Startovní listina'!$C$3:$C$288)</f>
        <v>Kubát Jiří</v>
      </c>
      <c r="D130" s="24" t="str">
        <f>LOOKUP(B130,'Startovní listina'!$B$3:$B$288,'Startovní listina'!$D$3:$D$288)</f>
        <v>K.A.L.T. Kolín</v>
      </c>
      <c r="E130" s="25">
        <f>LOOKUP(B130,'Startovní listina'!$B$3:$B$288,'Startovní listina'!$E$3:$E$288)</f>
        <v>1950</v>
      </c>
      <c r="F130" s="30">
        <v>0.029872685185185183</v>
      </c>
      <c r="G130" s="31" t="str">
        <f t="shared" si="10"/>
        <v> </v>
      </c>
      <c r="H130" s="31" t="str">
        <f t="shared" si="11"/>
        <v> </v>
      </c>
      <c r="I130" s="31">
        <f t="shared" si="12"/>
        <v>15</v>
      </c>
      <c r="J130" s="31" t="str">
        <f t="shared" si="13"/>
        <v> </v>
      </c>
      <c r="K130" s="31" t="str">
        <f t="shared" si="14"/>
        <v> </v>
      </c>
      <c r="L130" s="31" t="str">
        <f t="shared" si="15"/>
        <v> </v>
      </c>
      <c r="M130" s="31" t="str">
        <f t="shared" si="16"/>
        <v> </v>
      </c>
      <c r="N130" s="31" t="str">
        <f t="shared" si="17"/>
        <v> </v>
      </c>
      <c r="O130" s="31">
        <f t="shared" si="18"/>
        <v>15</v>
      </c>
      <c r="P130" s="31" t="str">
        <f t="shared" si="19"/>
        <v> </v>
      </c>
      <c r="Q130" s="26" t="s">
        <v>27</v>
      </c>
      <c r="R130" s="27" t="str">
        <f>LOOKUP(B130,'Startovní listina'!$B$3:$B$288,'Startovní listina'!$F$3:$F$288)</f>
        <v>C</v>
      </c>
      <c r="S130" s="27" t="str">
        <f>LOOKUP(B130,'Startovní listina'!$B$3:$B$288,'Startovní listina'!$I$3:$I$288)</f>
        <v>A</v>
      </c>
      <c r="T130" s="27" t="str">
        <f>LOOKUP(B130,'Startovní listina'!$B$3:$B$288,'Startovní listina'!$J$3:$J$288)</f>
        <v>N</v>
      </c>
      <c r="U130" s="27" t="str">
        <f>LOOKUP(B130,'Startovní listina'!$B$3:$B$288,'Startovní listina'!$O$3:$O$288)</f>
        <v>N</v>
      </c>
      <c r="V130" s="27" t="str">
        <f>LOOKUP(B130,'Startovní listina'!$B$3:$B$288,'Startovní listina'!$P$3:$P$288)</f>
        <v>N</v>
      </c>
      <c r="W130" t="s">
        <v>27</v>
      </c>
      <c r="X130">
        <f>MAX(G$4:G129)+1</f>
        <v>74</v>
      </c>
      <c r="Y130">
        <f>MAX(H$4:H129)+1</f>
        <v>31</v>
      </c>
      <c r="Z130">
        <f>MAX(I$4:I129)+1</f>
        <v>15</v>
      </c>
      <c r="AA130">
        <f>MAX(J$4:J129)+1</f>
        <v>4</v>
      </c>
      <c r="AB130">
        <f>MAX(K$4:K129)+1</f>
        <v>1</v>
      </c>
      <c r="AC130">
        <f>MAX(L$4:L129)+1</f>
        <v>7</v>
      </c>
      <c r="AD130">
        <f>MAX(M$4:M129)+1</f>
        <v>1</v>
      </c>
      <c r="AE130">
        <f>MAX(N$4:N129)+1</f>
        <v>1</v>
      </c>
      <c r="AF130">
        <f>MAX(O$4:O129)+1</f>
        <v>15</v>
      </c>
      <c r="AG130" t="e">
        <f>MAX(#REF!)+1</f>
        <v>#REF!</v>
      </c>
      <c r="AH130">
        <f>MAX(P$4:P129)+1</f>
        <v>4</v>
      </c>
      <c r="AI130" t="e">
        <f>MAX(#REF!)+1</f>
        <v>#REF!</v>
      </c>
      <c r="AK130" s="28">
        <f>LOOKUP(R130,TR!$A$4:$A$11,TR!$B$4:$B$11)</f>
        <v>0.02342592592592593</v>
      </c>
    </row>
    <row r="131" spans="1:37" ht="12.75">
      <c r="A131" s="25" t="s">
        <v>154</v>
      </c>
      <c r="B131" s="29">
        <v>102</v>
      </c>
      <c r="C131" s="24" t="str">
        <f>LOOKUP(B131,'Startovní listina'!$B$3:$B$288,'Startovní listina'!$C$3:$C$288)</f>
        <v>Šťastný Tomáš</v>
      </c>
      <c r="D131" s="24" t="str">
        <f>LOOKUP(B131,'Startovní listina'!$B$3:$B$288,'Startovní listina'!$D$3:$D$288)</f>
        <v>BC Tempo Modřany</v>
      </c>
      <c r="E131" s="25">
        <f>LOOKUP(B131,'Startovní listina'!$B$3:$B$288,'Startovní listina'!$E$3:$E$288)</f>
        <v>1979</v>
      </c>
      <c r="F131" s="32">
        <v>0.029976851851851852</v>
      </c>
      <c r="G131" s="31">
        <f t="shared" si="10"/>
        <v>74</v>
      </c>
      <c r="H131" s="31" t="str">
        <f t="shared" si="11"/>
        <v> </v>
      </c>
      <c r="I131" s="31" t="str">
        <f t="shared" si="12"/>
        <v> </v>
      </c>
      <c r="J131" s="31" t="str">
        <f t="shared" si="13"/>
        <v> </v>
      </c>
      <c r="K131" s="31" t="str">
        <f t="shared" si="14"/>
        <v> </v>
      </c>
      <c r="L131" s="31" t="str">
        <f t="shared" si="15"/>
        <v> </v>
      </c>
      <c r="M131" s="31" t="str">
        <f t="shared" si="16"/>
        <v> </v>
      </c>
      <c r="N131" s="31" t="str">
        <f t="shared" si="17"/>
        <v> </v>
      </c>
      <c r="O131" s="31" t="str">
        <f t="shared" si="18"/>
        <v> </v>
      </c>
      <c r="P131" s="31" t="str">
        <f t="shared" si="19"/>
        <v> </v>
      </c>
      <c r="Q131" s="26" t="s">
        <v>27</v>
      </c>
      <c r="R131" s="27" t="str">
        <f>LOOKUP(B131,'Startovní listina'!$B$3:$B$288,'Startovní listina'!$F$3:$F$288)</f>
        <v>A</v>
      </c>
      <c r="S131" s="27" t="str">
        <f>LOOKUP(B131,'Startovní listina'!$B$3:$B$288,'Startovní listina'!$I$3:$I$288)</f>
        <v>N</v>
      </c>
      <c r="T131" s="27" t="str">
        <f>LOOKUP(B131,'Startovní listina'!$B$3:$B$288,'Startovní listina'!$J$3:$J$288)</f>
        <v>N</v>
      </c>
      <c r="U131" s="27" t="str">
        <f>LOOKUP(B131,'Startovní listina'!$B$3:$B$288,'Startovní listina'!$O$3:$O$288)</f>
        <v>N</v>
      </c>
      <c r="V131" s="27" t="str">
        <f>LOOKUP(B131,'Startovní listina'!$B$3:$B$288,'Startovní listina'!$P$3:$P$288)</f>
        <v>N</v>
      </c>
      <c r="W131" t="s">
        <v>27</v>
      </c>
      <c r="X131">
        <f>MAX(G$4:G130)+1</f>
        <v>74</v>
      </c>
      <c r="Y131">
        <f>MAX(H$4:H130)+1</f>
        <v>31</v>
      </c>
      <c r="Z131">
        <f>MAX(I$4:I130)+1</f>
        <v>16</v>
      </c>
      <c r="AA131">
        <f>MAX(J$4:J130)+1</f>
        <v>4</v>
      </c>
      <c r="AB131">
        <f>MAX(K$4:K130)+1</f>
        <v>1</v>
      </c>
      <c r="AC131">
        <f>MAX(L$4:L130)+1</f>
        <v>7</v>
      </c>
      <c r="AD131">
        <f>MAX(M$4:M130)+1</f>
        <v>1</v>
      </c>
      <c r="AE131">
        <f>MAX(N$4:N130)+1</f>
        <v>1</v>
      </c>
      <c r="AF131">
        <f>MAX(O$4:O130)+1</f>
        <v>16</v>
      </c>
      <c r="AG131" t="e">
        <f>MAX(#REF!)+1</f>
        <v>#REF!</v>
      </c>
      <c r="AH131">
        <f>MAX(P$4:P130)+1</f>
        <v>4</v>
      </c>
      <c r="AI131" t="e">
        <f>MAX(#REF!)+1</f>
        <v>#REF!</v>
      </c>
      <c r="AK131" s="28">
        <f>LOOKUP(R131,TR!$A$4:$A$11,TR!$B$4:$B$11)</f>
        <v>0.020439814814814817</v>
      </c>
    </row>
    <row r="132" spans="1:37" ht="12.75">
      <c r="A132" s="25" t="s">
        <v>155</v>
      </c>
      <c r="B132" s="29">
        <v>241</v>
      </c>
      <c r="C132" s="24" t="str">
        <f>LOOKUP(B132,'Startovní listina'!$B$3:$B$288,'Startovní listina'!$C$3:$C$288)</f>
        <v>Herbst Josef</v>
      </c>
      <c r="D132" s="24" t="str">
        <f>LOOKUP(B132,'Startovní listina'!$B$3:$B$288,'Startovní listina'!$D$3:$D$288)</f>
        <v>Brandýs</v>
      </c>
      <c r="E132" s="25">
        <f>LOOKUP(B132,'Startovní listina'!$B$3:$B$288,'Startovní listina'!$E$3:$E$288)</f>
        <v>1956</v>
      </c>
      <c r="F132" s="30">
        <v>0.029988425925925922</v>
      </c>
      <c r="G132" s="31" t="str">
        <f t="shared" si="10"/>
        <v> </v>
      </c>
      <c r="H132" s="31" t="str">
        <f t="shared" si="11"/>
        <v> </v>
      </c>
      <c r="I132" s="31">
        <f t="shared" si="12"/>
        <v>16</v>
      </c>
      <c r="J132" s="31" t="str">
        <f t="shared" si="13"/>
        <v> </v>
      </c>
      <c r="K132" s="31" t="str">
        <f t="shared" si="14"/>
        <v> </v>
      </c>
      <c r="L132" s="31" t="str">
        <f t="shared" si="15"/>
        <v> </v>
      </c>
      <c r="M132" s="31" t="str">
        <f t="shared" si="16"/>
        <v> </v>
      </c>
      <c r="N132" s="31" t="str">
        <f t="shared" si="17"/>
        <v> </v>
      </c>
      <c r="O132" s="31" t="str">
        <f t="shared" si="18"/>
        <v> </v>
      </c>
      <c r="P132" s="31" t="str">
        <f t="shared" si="19"/>
        <v> </v>
      </c>
      <c r="Q132" s="26" t="s">
        <v>27</v>
      </c>
      <c r="R132" s="27" t="str">
        <f>LOOKUP(B132,'Startovní listina'!$B$3:$B$288,'Startovní listina'!$F$3:$F$288)</f>
        <v>C</v>
      </c>
      <c r="S132" s="27" t="str">
        <f>LOOKUP(B132,'Startovní listina'!$B$3:$B$288,'Startovní listina'!$I$3:$I$288)</f>
        <v>N</v>
      </c>
      <c r="T132" s="27" t="str">
        <f>LOOKUP(B132,'Startovní listina'!$B$3:$B$288,'Startovní listina'!$J$3:$J$288)</f>
        <v>N</v>
      </c>
      <c r="U132" s="27" t="str">
        <f>LOOKUP(B132,'Startovní listina'!$B$3:$B$288,'Startovní listina'!$O$3:$O$288)</f>
        <v>N</v>
      </c>
      <c r="V132" s="27" t="str">
        <f>LOOKUP(B132,'Startovní listina'!$B$3:$B$288,'Startovní listina'!$P$3:$P$288)</f>
        <v>N</v>
      </c>
      <c r="W132" t="s">
        <v>27</v>
      </c>
      <c r="X132">
        <f>MAX(G$4:G131)+1</f>
        <v>75</v>
      </c>
      <c r="Y132">
        <f>MAX(H$4:H131)+1</f>
        <v>31</v>
      </c>
      <c r="Z132">
        <f>MAX(I$4:I131)+1</f>
        <v>16</v>
      </c>
      <c r="AA132">
        <f>MAX(J$4:J131)+1</f>
        <v>4</v>
      </c>
      <c r="AB132">
        <f>MAX(K$4:K131)+1</f>
        <v>1</v>
      </c>
      <c r="AC132">
        <f>MAX(L$4:L131)+1</f>
        <v>7</v>
      </c>
      <c r="AD132">
        <f>MAX(M$4:M131)+1</f>
        <v>1</v>
      </c>
      <c r="AE132">
        <f>MAX(N$4:N131)+1</f>
        <v>1</v>
      </c>
      <c r="AF132">
        <f>MAX(O$4:O131)+1</f>
        <v>16</v>
      </c>
      <c r="AG132" t="e">
        <f>MAX(#REF!)+1</f>
        <v>#REF!</v>
      </c>
      <c r="AH132">
        <f>MAX(P$4:P131)+1</f>
        <v>4</v>
      </c>
      <c r="AI132" t="e">
        <f>MAX(#REF!)+1</f>
        <v>#REF!</v>
      </c>
      <c r="AK132" s="28">
        <f>LOOKUP(R132,TR!$A$4:$A$11,TR!$B$4:$B$11)</f>
        <v>0.02342592592592593</v>
      </c>
    </row>
    <row r="133" spans="1:37" ht="12.75">
      <c r="A133" s="25" t="s">
        <v>156</v>
      </c>
      <c r="B133" s="29">
        <v>140</v>
      </c>
      <c r="C133" s="24" t="str">
        <f>LOOKUP(B133,'Startovní listina'!$B$3:$B$288,'Startovní listina'!$C$3:$C$288)</f>
        <v>Kratochvíl Miroslav</v>
      </c>
      <c r="D133" s="24" t="str">
        <f>LOOKUP(B133,'Startovní listina'!$B$3:$B$288,'Startovní listina'!$D$3:$D$288)</f>
        <v>Sokol Hlubočepy</v>
      </c>
      <c r="E133" s="25">
        <f>LOOKUP(B133,'Startovní listina'!$B$3:$B$288,'Startovní listina'!$E$3:$E$288)</f>
        <v>1959</v>
      </c>
      <c r="F133" s="30">
        <v>0.030011574074074076</v>
      </c>
      <c r="G133" s="31" t="str">
        <f aca="true" t="shared" si="20" ref="G133:G196">IF($R133="A",X133,$W133)</f>
        <v> </v>
      </c>
      <c r="H133" s="31">
        <f aca="true" t="shared" si="21" ref="H133:H196">IF($R133="B",Y133,W133)</f>
        <v>31</v>
      </c>
      <c r="I133" s="31" t="str">
        <f aca="true" t="shared" si="22" ref="I133:I196">IF($R133="C",Z133,$W133)</f>
        <v> </v>
      </c>
      <c r="J133" s="31" t="str">
        <f aca="true" t="shared" si="23" ref="J133:J196">IF($R133="D",AA133,$W133)</f>
        <v> </v>
      </c>
      <c r="K133" s="31" t="str">
        <f aca="true" t="shared" si="24" ref="K133:K196">IF($R133="E",AB133,$W133)</f>
        <v> </v>
      </c>
      <c r="L133" s="31" t="str">
        <f aca="true" t="shared" si="25" ref="L133:L196">IF($R133="F",AC133,$W133)</f>
        <v> </v>
      </c>
      <c r="M133" s="31" t="str">
        <f aca="true" t="shared" si="26" ref="M133:M196">IF($R133="G",AD133,$W133)</f>
        <v> </v>
      </c>
      <c r="N133" s="31" t="str">
        <f aca="true" t="shared" si="27" ref="N133:N196">IF($R133="H",AE133,$W133)</f>
        <v> </v>
      </c>
      <c r="O133" s="31" t="str">
        <f aca="true" t="shared" si="28" ref="O133:O196">IF(S133="A",AF133,$W133)</f>
        <v> </v>
      </c>
      <c r="P133" s="31" t="str">
        <f aca="true" t="shared" si="29" ref="P133:P196">IF(U133="A",AH133,$W133)</f>
        <v> </v>
      </c>
      <c r="Q133" s="26" t="s">
        <v>27</v>
      </c>
      <c r="R133" s="27" t="str">
        <f>LOOKUP(B133,'Startovní listina'!$B$3:$B$288,'Startovní listina'!$F$3:$F$288)</f>
        <v>B</v>
      </c>
      <c r="S133" s="27" t="str">
        <f>LOOKUP(B133,'Startovní listina'!$B$3:$B$288,'Startovní listina'!$I$3:$I$288)</f>
        <v>N</v>
      </c>
      <c r="T133" s="27" t="str">
        <f>LOOKUP(B133,'Startovní listina'!$B$3:$B$288,'Startovní listina'!$J$3:$J$288)</f>
        <v>N</v>
      </c>
      <c r="U133" s="27" t="str">
        <f>LOOKUP(B133,'Startovní listina'!$B$3:$B$288,'Startovní listina'!$O$3:$O$288)</f>
        <v>N</v>
      </c>
      <c r="V133" s="27" t="str">
        <f>LOOKUP(B133,'Startovní listina'!$B$3:$B$288,'Startovní listina'!$P$3:$P$288)</f>
        <v>N</v>
      </c>
      <c r="W133" t="s">
        <v>27</v>
      </c>
      <c r="X133">
        <f>MAX(G$4:G132)+1</f>
        <v>75</v>
      </c>
      <c r="Y133">
        <f>MAX(H$4:H132)+1</f>
        <v>31</v>
      </c>
      <c r="Z133">
        <f>MAX(I$4:I132)+1</f>
        <v>17</v>
      </c>
      <c r="AA133">
        <f>MAX(J$4:J132)+1</f>
        <v>4</v>
      </c>
      <c r="AB133">
        <f>MAX(K$4:K132)+1</f>
        <v>1</v>
      </c>
      <c r="AC133">
        <f>MAX(L$4:L132)+1</f>
        <v>7</v>
      </c>
      <c r="AD133">
        <f>MAX(M$4:M132)+1</f>
        <v>1</v>
      </c>
      <c r="AE133">
        <f>MAX(N$4:N132)+1</f>
        <v>1</v>
      </c>
      <c r="AF133">
        <f>MAX(O$4:O132)+1</f>
        <v>16</v>
      </c>
      <c r="AG133" t="e">
        <f>MAX(#REF!)+1</f>
        <v>#REF!</v>
      </c>
      <c r="AH133">
        <f>MAX(P$4:P132)+1</f>
        <v>4</v>
      </c>
      <c r="AI133" t="e">
        <f>MAX(#REF!)+1</f>
        <v>#REF!</v>
      </c>
      <c r="AK133" s="28">
        <f>LOOKUP(R133,TR!$A$4:$A$11,TR!$B$4:$B$11)</f>
        <v>0.021863425925925925</v>
      </c>
    </row>
    <row r="134" spans="1:37" ht="12.75">
      <c r="A134" s="25" t="s">
        <v>157</v>
      </c>
      <c r="B134" s="29">
        <v>196</v>
      </c>
      <c r="C134" s="24" t="str">
        <f>LOOKUP(B134,'Startovní listina'!$B$3:$B$288,'Startovní listina'!$C$3:$C$288)</f>
        <v>Kotek Jiří</v>
      </c>
      <c r="D134" s="24" t="str">
        <f>LOOKUP(B134,'Startovní listina'!$B$3:$B$288,'Startovní listina'!$D$3:$D$288)</f>
        <v>Sokol Milovice</v>
      </c>
      <c r="E134" s="25">
        <f>LOOKUP(B134,'Startovní listina'!$B$3:$B$288,'Startovní listina'!$E$3:$E$288)</f>
        <v>1967</v>
      </c>
      <c r="F134" s="30">
        <v>0.030034722222222223</v>
      </c>
      <c r="G134" s="31" t="str">
        <f t="shared" si="20"/>
        <v> </v>
      </c>
      <c r="H134" s="31">
        <f t="shared" si="21"/>
        <v>32</v>
      </c>
      <c r="I134" s="31" t="str">
        <f t="shared" si="22"/>
        <v> </v>
      </c>
      <c r="J134" s="31" t="str">
        <f t="shared" si="23"/>
        <v> </v>
      </c>
      <c r="K134" s="31" t="str">
        <f t="shared" si="24"/>
        <v> </v>
      </c>
      <c r="L134" s="31" t="str">
        <f t="shared" si="25"/>
        <v> </v>
      </c>
      <c r="M134" s="31" t="str">
        <f t="shared" si="26"/>
        <v> </v>
      </c>
      <c r="N134" s="31" t="str">
        <f t="shared" si="27"/>
        <v> </v>
      </c>
      <c r="O134" s="31" t="str">
        <f t="shared" si="28"/>
        <v> </v>
      </c>
      <c r="P134" s="31" t="str">
        <f t="shared" si="29"/>
        <v> </v>
      </c>
      <c r="Q134" s="26" t="s">
        <v>27</v>
      </c>
      <c r="R134" s="27" t="str">
        <f>LOOKUP(B134,'Startovní listina'!$B$3:$B$288,'Startovní listina'!$F$3:$F$288)</f>
        <v>B</v>
      </c>
      <c r="S134" s="27" t="str">
        <f>LOOKUP(B134,'Startovní listina'!$B$3:$B$288,'Startovní listina'!$I$3:$I$288)</f>
        <v>N</v>
      </c>
      <c r="T134" s="27" t="str">
        <f>LOOKUP(B134,'Startovní listina'!$B$3:$B$288,'Startovní listina'!$J$3:$J$288)</f>
        <v>N</v>
      </c>
      <c r="U134" s="27" t="str">
        <f>LOOKUP(B134,'Startovní listina'!$B$3:$B$288,'Startovní listina'!$O$3:$O$288)</f>
        <v>N</v>
      </c>
      <c r="V134" s="27" t="str">
        <f>LOOKUP(B134,'Startovní listina'!$B$3:$B$288,'Startovní listina'!$P$3:$P$288)</f>
        <v>N</v>
      </c>
      <c r="W134" t="s">
        <v>27</v>
      </c>
      <c r="X134">
        <f>MAX(G$4:G133)+1</f>
        <v>75</v>
      </c>
      <c r="Y134">
        <f>MAX(H$4:H133)+1</f>
        <v>32</v>
      </c>
      <c r="Z134">
        <f>MAX(I$4:I133)+1</f>
        <v>17</v>
      </c>
      <c r="AA134">
        <f>MAX(J$4:J133)+1</f>
        <v>4</v>
      </c>
      <c r="AB134">
        <f>MAX(K$4:K133)+1</f>
        <v>1</v>
      </c>
      <c r="AC134">
        <f>MAX(L$4:L133)+1</f>
        <v>7</v>
      </c>
      <c r="AD134">
        <f>MAX(M$4:M133)+1</f>
        <v>1</v>
      </c>
      <c r="AE134">
        <f>MAX(N$4:N133)+1</f>
        <v>1</v>
      </c>
      <c r="AF134">
        <f>MAX(O$4:O133)+1</f>
        <v>16</v>
      </c>
      <c r="AG134" t="e">
        <f>MAX(#REF!)+1</f>
        <v>#REF!</v>
      </c>
      <c r="AH134">
        <f>MAX(P$4:P133)+1</f>
        <v>4</v>
      </c>
      <c r="AI134" t="e">
        <f>MAX(#REF!)+1</f>
        <v>#REF!</v>
      </c>
      <c r="AK134" s="28">
        <f>LOOKUP(R134,TR!$A$4:$A$11,TR!$B$4:$B$11)</f>
        <v>0.021863425925925925</v>
      </c>
    </row>
    <row r="135" spans="1:37" ht="12.75">
      <c r="A135" s="25" t="s">
        <v>158</v>
      </c>
      <c r="B135" s="29">
        <v>109</v>
      </c>
      <c r="C135" s="24" t="str">
        <f>LOOKUP(B135,'Startovní listina'!$B$3:$B$288,'Startovní listina'!$C$3:$C$288)</f>
        <v>Chytil Matěj</v>
      </c>
      <c r="D135" s="24" t="str">
        <f>LOOKUP(B135,'Startovní listina'!$B$3:$B$288,'Startovní listina'!$D$3:$D$288)</f>
        <v>Triexpert team </v>
      </c>
      <c r="E135" s="25">
        <f>LOOKUP(B135,'Startovní listina'!$B$3:$B$288,'Startovní listina'!$E$3:$E$288)</f>
        <v>1983</v>
      </c>
      <c r="F135" s="30">
        <v>0.030034722222222223</v>
      </c>
      <c r="G135" s="31">
        <f t="shared" si="20"/>
        <v>75</v>
      </c>
      <c r="H135" s="31" t="str">
        <f t="shared" si="21"/>
        <v> </v>
      </c>
      <c r="I135" s="31" t="str">
        <f t="shared" si="22"/>
        <v> </v>
      </c>
      <c r="J135" s="31" t="str">
        <f t="shared" si="23"/>
        <v> </v>
      </c>
      <c r="K135" s="31" t="str">
        <f t="shared" si="24"/>
        <v> </v>
      </c>
      <c r="L135" s="31" t="str">
        <f t="shared" si="25"/>
        <v> </v>
      </c>
      <c r="M135" s="31" t="str">
        <f t="shared" si="26"/>
        <v> </v>
      </c>
      <c r="N135" s="31" t="str">
        <f t="shared" si="27"/>
        <v> </v>
      </c>
      <c r="O135" s="31" t="str">
        <f t="shared" si="28"/>
        <v> </v>
      </c>
      <c r="P135" s="31" t="str">
        <f t="shared" si="29"/>
        <v> </v>
      </c>
      <c r="Q135" s="26" t="s">
        <v>27</v>
      </c>
      <c r="R135" s="27" t="str">
        <f>LOOKUP(B135,'Startovní listina'!$B$3:$B$288,'Startovní listina'!$F$3:$F$288)</f>
        <v>A</v>
      </c>
      <c r="S135" s="27" t="str">
        <f>LOOKUP(B135,'Startovní listina'!$B$3:$B$288,'Startovní listina'!$I$3:$I$288)</f>
        <v>N</v>
      </c>
      <c r="T135" s="27" t="str">
        <f>LOOKUP(B135,'Startovní listina'!$B$3:$B$288,'Startovní listina'!$J$3:$J$288)</f>
        <v>N</v>
      </c>
      <c r="U135" s="27" t="str">
        <f>LOOKUP(B135,'Startovní listina'!$B$3:$B$288,'Startovní listina'!$O$3:$O$288)</f>
        <v>N</v>
      </c>
      <c r="V135" s="27" t="str">
        <f>LOOKUP(B135,'Startovní listina'!$B$3:$B$288,'Startovní listina'!$P$3:$P$288)</f>
        <v>N</v>
      </c>
      <c r="W135" t="s">
        <v>27</v>
      </c>
      <c r="X135">
        <f>MAX(G$4:G134)+1</f>
        <v>75</v>
      </c>
      <c r="Y135">
        <f>MAX(H$4:H134)+1</f>
        <v>33</v>
      </c>
      <c r="Z135">
        <f>MAX(I$4:I134)+1</f>
        <v>17</v>
      </c>
      <c r="AA135">
        <f>MAX(J$4:J134)+1</f>
        <v>4</v>
      </c>
      <c r="AB135">
        <f>MAX(K$4:K134)+1</f>
        <v>1</v>
      </c>
      <c r="AC135">
        <f>MAX(L$4:L134)+1</f>
        <v>7</v>
      </c>
      <c r="AD135">
        <f>MAX(M$4:M134)+1</f>
        <v>1</v>
      </c>
      <c r="AE135">
        <f>MAX(N$4:N134)+1</f>
        <v>1</v>
      </c>
      <c r="AF135">
        <f>MAX(O$4:O134)+1</f>
        <v>16</v>
      </c>
      <c r="AG135" t="e">
        <f>MAX(#REF!)+1</f>
        <v>#REF!</v>
      </c>
      <c r="AH135">
        <f>MAX(P$4:P134)+1</f>
        <v>4</v>
      </c>
      <c r="AI135" t="e">
        <f>MAX(#REF!)+1</f>
        <v>#REF!</v>
      </c>
      <c r="AK135" s="28">
        <f>LOOKUP(R135,TR!$A$4:$A$11,TR!$B$4:$B$11)</f>
        <v>0.020439814814814817</v>
      </c>
    </row>
    <row r="136" spans="1:37" ht="12.75">
      <c r="A136" s="25" t="s">
        <v>159</v>
      </c>
      <c r="B136" s="29">
        <v>191</v>
      </c>
      <c r="C136" s="24" t="str">
        <f>LOOKUP(B136,'Startovní listina'!$B$3:$B$288,'Startovní listina'!$C$3:$C$288)</f>
        <v>Vavák Libor</v>
      </c>
      <c r="D136" s="24" t="str">
        <f>LOOKUP(B136,'Startovní listina'!$B$3:$B$288,'Startovní listina'!$D$3:$D$288)</f>
        <v>BK Sadská</v>
      </c>
      <c r="E136" s="25">
        <f>LOOKUP(B136,'Startovní listina'!$B$3:$B$288,'Startovní listina'!$E$3:$E$288)</f>
        <v>1965</v>
      </c>
      <c r="F136" s="30">
        <v>0.030046296296296297</v>
      </c>
      <c r="G136" s="31" t="str">
        <f t="shared" si="20"/>
        <v> </v>
      </c>
      <c r="H136" s="31">
        <f t="shared" si="21"/>
        <v>33</v>
      </c>
      <c r="I136" s="31" t="str">
        <f t="shared" si="22"/>
        <v> </v>
      </c>
      <c r="J136" s="31" t="str">
        <f t="shared" si="23"/>
        <v> </v>
      </c>
      <c r="K136" s="31" t="str">
        <f t="shared" si="24"/>
        <v> </v>
      </c>
      <c r="L136" s="31" t="str">
        <f t="shared" si="25"/>
        <v> </v>
      </c>
      <c r="M136" s="31" t="str">
        <f t="shared" si="26"/>
        <v> </v>
      </c>
      <c r="N136" s="31" t="str">
        <f t="shared" si="27"/>
        <v> </v>
      </c>
      <c r="O136" s="31" t="str">
        <f t="shared" si="28"/>
        <v> </v>
      </c>
      <c r="P136" s="31" t="str">
        <f t="shared" si="29"/>
        <v> </v>
      </c>
      <c r="Q136" s="26" t="s">
        <v>27</v>
      </c>
      <c r="R136" s="27" t="str">
        <f>LOOKUP(B136,'Startovní listina'!$B$3:$B$288,'Startovní listina'!$F$3:$F$288)</f>
        <v>B</v>
      </c>
      <c r="S136" s="27" t="str">
        <f>LOOKUP(B136,'Startovní listina'!$B$3:$B$288,'Startovní listina'!$I$3:$I$288)</f>
        <v>N</v>
      </c>
      <c r="T136" s="27" t="str">
        <f>LOOKUP(B136,'Startovní listina'!$B$3:$B$288,'Startovní listina'!$J$3:$J$288)</f>
        <v>N</v>
      </c>
      <c r="U136" s="27" t="str">
        <f>LOOKUP(B136,'Startovní listina'!$B$3:$B$288,'Startovní listina'!$O$3:$O$288)</f>
        <v>N</v>
      </c>
      <c r="V136" s="27" t="str">
        <f>LOOKUP(B136,'Startovní listina'!$B$3:$B$288,'Startovní listina'!$P$3:$P$288)</f>
        <v>N</v>
      </c>
      <c r="W136" t="s">
        <v>27</v>
      </c>
      <c r="X136">
        <f>MAX(G$4:G135)+1</f>
        <v>76</v>
      </c>
      <c r="Y136">
        <f>MAX(H$4:H135)+1</f>
        <v>33</v>
      </c>
      <c r="Z136">
        <f>MAX(I$4:I135)+1</f>
        <v>17</v>
      </c>
      <c r="AA136">
        <f>MAX(J$4:J135)+1</f>
        <v>4</v>
      </c>
      <c r="AB136">
        <f>MAX(K$4:K135)+1</f>
        <v>1</v>
      </c>
      <c r="AC136">
        <f>MAX(L$4:L135)+1</f>
        <v>7</v>
      </c>
      <c r="AD136">
        <f>MAX(M$4:M135)+1</f>
        <v>1</v>
      </c>
      <c r="AE136">
        <f>MAX(N$4:N135)+1</f>
        <v>1</v>
      </c>
      <c r="AF136">
        <f>MAX(O$4:O135)+1</f>
        <v>16</v>
      </c>
      <c r="AG136" t="e">
        <f>MAX(#REF!)+1</f>
        <v>#REF!</v>
      </c>
      <c r="AH136">
        <f>MAX(P$4:P135)+1</f>
        <v>4</v>
      </c>
      <c r="AI136" t="e">
        <f>MAX(#REF!)+1</f>
        <v>#REF!</v>
      </c>
      <c r="AK136" s="28">
        <f>LOOKUP(R136,TR!$A$4:$A$11,TR!$B$4:$B$11)</f>
        <v>0.021863425925925925</v>
      </c>
    </row>
    <row r="137" spans="1:37" s="160" customFormat="1" ht="12.75">
      <c r="A137" s="154" t="s">
        <v>160</v>
      </c>
      <c r="B137" s="162">
        <v>384</v>
      </c>
      <c r="C137" s="153" t="str">
        <f>LOOKUP(B137,'Startovní listina'!$B$3:$B$288,'Startovní listina'!$C$3:$C$288)</f>
        <v>Novotná Dagmar st</v>
      </c>
      <c r="D137" s="153" t="str">
        <f>LOOKUP(B137,'Startovní listina'!$B$3:$B$288,'Startovní listina'!$D$3:$D$288)</f>
        <v>TURBO Chotěboř</v>
      </c>
      <c r="E137" s="154">
        <f>LOOKUP(B137,'Startovní listina'!$B$3:$B$288,'Startovní listina'!$E$3:$E$288)</f>
        <v>1970</v>
      </c>
      <c r="F137" s="163">
        <v>0.03008101851851852</v>
      </c>
      <c r="G137" s="164" t="str">
        <f t="shared" si="20"/>
        <v> </v>
      </c>
      <c r="H137" s="164" t="str">
        <f t="shared" si="21"/>
        <v> </v>
      </c>
      <c r="I137" s="164" t="str">
        <f t="shared" si="22"/>
        <v> </v>
      </c>
      <c r="J137" s="164" t="str">
        <f t="shared" si="23"/>
        <v> </v>
      </c>
      <c r="K137" s="164" t="str">
        <f t="shared" si="24"/>
        <v> </v>
      </c>
      <c r="L137" s="164" t="str">
        <f t="shared" si="25"/>
        <v> </v>
      </c>
      <c r="M137" s="164">
        <f t="shared" si="26"/>
        <v>1</v>
      </c>
      <c r="N137" s="164" t="str">
        <f t="shared" si="27"/>
        <v> </v>
      </c>
      <c r="O137" s="164" t="str">
        <f t="shared" si="28"/>
        <v> </v>
      </c>
      <c r="P137" s="164" t="str">
        <f t="shared" si="29"/>
        <v> </v>
      </c>
      <c r="Q137" s="158" t="s">
        <v>27</v>
      </c>
      <c r="R137" s="159" t="str">
        <f>LOOKUP(B137,'Startovní listina'!$B$3:$B$288,'Startovní listina'!$F$3:$F$288)</f>
        <v>G</v>
      </c>
      <c r="S137" s="159" t="str">
        <f>LOOKUP(B137,'Startovní listina'!$B$3:$B$288,'Startovní listina'!$I$3:$I$288)</f>
        <v>N</v>
      </c>
      <c r="T137" s="159" t="str">
        <f>LOOKUP(B137,'Startovní listina'!$B$3:$B$288,'Startovní listina'!$J$3:$J$288)</f>
        <v>N</v>
      </c>
      <c r="U137" s="159" t="str">
        <f>LOOKUP(B137,'Startovní listina'!$B$3:$B$288,'Startovní listina'!$O$3:$O$288)</f>
        <v>N</v>
      </c>
      <c r="V137" s="159" t="str">
        <f>LOOKUP(B137,'Startovní listina'!$B$3:$B$288,'Startovní listina'!$P$3:$P$288)</f>
        <v>N</v>
      </c>
      <c r="W137" s="160" t="s">
        <v>27</v>
      </c>
      <c r="X137" s="160">
        <f>MAX(G$4:G136)+1</f>
        <v>76</v>
      </c>
      <c r="Y137" s="160">
        <f>MAX(H$4:H136)+1</f>
        <v>34</v>
      </c>
      <c r="Z137" s="160">
        <f>MAX(I$4:I136)+1</f>
        <v>17</v>
      </c>
      <c r="AA137" s="160">
        <f>MAX(J$4:J136)+1</f>
        <v>4</v>
      </c>
      <c r="AB137" s="160">
        <f>MAX(K$4:K136)+1</f>
        <v>1</v>
      </c>
      <c r="AC137" s="160">
        <f>MAX(L$4:L136)+1</f>
        <v>7</v>
      </c>
      <c r="AD137" s="160">
        <f>MAX(M$4:M136)+1</f>
        <v>1</v>
      </c>
      <c r="AE137" s="160">
        <f>MAX(N$4:N136)+1</f>
        <v>1</v>
      </c>
      <c r="AF137" s="160">
        <f>MAX(O$4:O136)+1</f>
        <v>16</v>
      </c>
      <c r="AG137" s="160" t="e">
        <f>MAX(#REF!)+1</f>
        <v>#REF!</v>
      </c>
      <c r="AH137" s="160">
        <f>MAX(P$4:P136)+1</f>
        <v>4</v>
      </c>
      <c r="AI137" s="160" t="e">
        <f>MAX(#REF!)+1</f>
        <v>#REF!</v>
      </c>
      <c r="AK137" s="161">
        <f>LOOKUP(R137,TR!$A$4:$A$11,TR!$B$4:$B$11)</f>
        <v>0.0249537037037037</v>
      </c>
    </row>
    <row r="138" spans="1:37" ht="12.75">
      <c r="A138" s="25" t="s">
        <v>161</v>
      </c>
      <c r="B138" s="29">
        <v>174</v>
      </c>
      <c r="C138" s="24" t="str">
        <f>LOOKUP(B138,'Startovní listina'!$B$3:$B$288,'Startovní listina'!$C$3:$C$288)</f>
        <v>Matějovský Pavel</v>
      </c>
      <c r="D138" s="24" t="str">
        <f>LOOKUP(B138,'Startovní listina'!$B$3:$B$288,'Startovní listina'!$D$3:$D$288)</f>
        <v>AVC Praha</v>
      </c>
      <c r="E138" s="25">
        <f>LOOKUP(B138,'Startovní listina'!$B$3:$B$288,'Startovní listina'!$E$3:$E$288)</f>
        <v>1965</v>
      </c>
      <c r="F138" s="30">
        <v>0.030104166666666668</v>
      </c>
      <c r="G138" s="31" t="str">
        <f t="shared" si="20"/>
        <v> </v>
      </c>
      <c r="H138" s="31">
        <f t="shared" si="21"/>
        <v>34</v>
      </c>
      <c r="I138" s="31" t="str">
        <f t="shared" si="22"/>
        <v> </v>
      </c>
      <c r="J138" s="31" t="str">
        <f t="shared" si="23"/>
        <v> </v>
      </c>
      <c r="K138" s="31" t="str">
        <f t="shared" si="24"/>
        <v> </v>
      </c>
      <c r="L138" s="31" t="str">
        <f t="shared" si="25"/>
        <v> </v>
      </c>
      <c r="M138" s="31" t="str">
        <f t="shared" si="26"/>
        <v> </v>
      </c>
      <c r="N138" s="31" t="str">
        <f t="shared" si="27"/>
        <v> </v>
      </c>
      <c r="O138" s="31" t="str">
        <f t="shared" si="28"/>
        <v> </v>
      </c>
      <c r="P138" s="31" t="str">
        <f t="shared" si="29"/>
        <v> </v>
      </c>
      <c r="Q138" s="26" t="s">
        <v>27</v>
      </c>
      <c r="R138" s="27" t="str">
        <f>LOOKUP(B138,'Startovní listina'!$B$3:$B$288,'Startovní listina'!$F$3:$F$288)</f>
        <v>B</v>
      </c>
      <c r="S138" s="27" t="str">
        <f>LOOKUP(B138,'Startovní listina'!$B$3:$B$288,'Startovní listina'!$I$3:$I$288)</f>
        <v>N</v>
      </c>
      <c r="T138" s="27" t="str">
        <f>LOOKUP(B138,'Startovní listina'!$B$3:$B$288,'Startovní listina'!$J$3:$J$288)</f>
        <v>N</v>
      </c>
      <c r="U138" s="27" t="str">
        <f>LOOKUP(B138,'Startovní listina'!$B$3:$B$288,'Startovní listina'!$O$3:$O$288)</f>
        <v>N</v>
      </c>
      <c r="V138" s="27" t="str">
        <f>LOOKUP(B138,'Startovní listina'!$B$3:$B$288,'Startovní listina'!$P$3:$P$288)</f>
        <v>N</v>
      </c>
      <c r="W138" t="s">
        <v>27</v>
      </c>
      <c r="X138">
        <f>MAX(G$4:G137)+1</f>
        <v>76</v>
      </c>
      <c r="Y138">
        <f>MAX(H$4:H137)+1</f>
        <v>34</v>
      </c>
      <c r="Z138">
        <f>MAX(I$4:I137)+1</f>
        <v>17</v>
      </c>
      <c r="AA138">
        <f>MAX(J$4:J137)+1</f>
        <v>4</v>
      </c>
      <c r="AB138">
        <f>MAX(K$4:K137)+1</f>
        <v>1</v>
      </c>
      <c r="AC138">
        <f>MAX(L$4:L137)+1</f>
        <v>7</v>
      </c>
      <c r="AD138">
        <f>MAX(M$4:M137)+1</f>
        <v>2</v>
      </c>
      <c r="AE138">
        <f>MAX(N$4:N137)+1</f>
        <v>1</v>
      </c>
      <c r="AF138">
        <f>MAX(O$4:O137)+1</f>
        <v>16</v>
      </c>
      <c r="AG138" t="e">
        <f>MAX(#REF!)+1</f>
        <v>#REF!</v>
      </c>
      <c r="AH138">
        <f>MAX(P$4:P137)+1</f>
        <v>4</v>
      </c>
      <c r="AI138" t="e">
        <f>MAX(#REF!)+1</f>
        <v>#REF!</v>
      </c>
      <c r="AK138" s="28">
        <f>LOOKUP(R138,TR!$A$4:$A$11,TR!$B$4:$B$11)</f>
        <v>0.021863425925925925</v>
      </c>
    </row>
    <row r="139" spans="1:37" ht="12.75">
      <c r="A139" s="25" t="s">
        <v>162</v>
      </c>
      <c r="B139" s="29">
        <v>175</v>
      </c>
      <c r="C139" s="24" t="str">
        <f>LOOKUP(B139,'Startovní listina'!$B$3:$B$288,'Startovní listina'!$C$3:$C$288)</f>
        <v>Červenka Miroslav</v>
      </c>
      <c r="D139" s="24" t="str">
        <f>LOOKUP(B139,'Startovní listina'!$B$3:$B$288,'Startovní listina'!$D$3:$D$288)</f>
        <v>Sokol Kolín</v>
      </c>
      <c r="E139" s="25">
        <f>LOOKUP(B139,'Startovní listina'!$B$3:$B$288,'Startovní listina'!$E$3:$E$288)</f>
        <v>1964</v>
      </c>
      <c r="F139" s="30">
        <v>0.030185185185185186</v>
      </c>
      <c r="G139" s="31" t="str">
        <f t="shared" si="20"/>
        <v> </v>
      </c>
      <c r="H139" s="31">
        <f t="shared" si="21"/>
        <v>35</v>
      </c>
      <c r="I139" s="31" t="str">
        <f t="shared" si="22"/>
        <v> </v>
      </c>
      <c r="J139" s="31" t="str">
        <f t="shared" si="23"/>
        <v> </v>
      </c>
      <c r="K139" s="31" t="str">
        <f t="shared" si="24"/>
        <v> </v>
      </c>
      <c r="L139" s="31" t="str">
        <f t="shared" si="25"/>
        <v> </v>
      </c>
      <c r="M139" s="31" t="str">
        <f t="shared" si="26"/>
        <v> </v>
      </c>
      <c r="N139" s="31" t="str">
        <f t="shared" si="27"/>
        <v> </v>
      </c>
      <c r="O139" s="31">
        <f t="shared" si="28"/>
        <v>16</v>
      </c>
      <c r="P139" s="31" t="str">
        <f t="shared" si="29"/>
        <v> </v>
      </c>
      <c r="Q139" s="26" t="s">
        <v>27</v>
      </c>
      <c r="R139" s="27" t="str">
        <f>LOOKUP(B139,'Startovní listina'!$B$3:$B$288,'Startovní listina'!$F$3:$F$288)</f>
        <v>B</v>
      </c>
      <c r="S139" s="27" t="str">
        <f>LOOKUP(B139,'Startovní listina'!$B$3:$B$288,'Startovní listina'!$I$3:$I$288)</f>
        <v>A</v>
      </c>
      <c r="T139" s="27" t="str">
        <f>LOOKUP(B139,'Startovní listina'!$B$3:$B$288,'Startovní listina'!$J$3:$J$288)</f>
        <v>N</v>
      </c>
      <c r="U139" s="27" t="str">
        <f>LOOKUP(B139,'Startovní listina'!$B$3:$B$288,'Startovní listina'!$O$3:$O$288)</f>
        <v>N</v>
      </c>
      <c r="V139" s="27" t="str">
        <f>LOOKUP(B139,'Startovní listina'!$B$3:$B$288,'Startovní listina'!$P$3:$P$288)</f>
        <v>N</v>
      </c>
      <c r="W139" t="s">
        <v>27</v>
      </c>
      <c r="X139">
        <f>MAX(G$4:G138)+1</f>
        <v>76</v>
      </c>
      <c r="Y139">
        <f>MAX(H$4:H138)+1</f>
        <v>35</v>
      </c>
      <c r="Z139">
        <f>MAX(I$4:I138)+1</f>
        <v>17</v>
      </c>
      <c r="AA139">
        <f>MAX(J$4:J138)+1</f>
        <v>4</v>
      </c>
      <c r="AB139">
        <f>MAX(K$4:K138)+1</f>
        <v>1</v>
      </c>
      <c r="AC139">
        <f>MAX(L$4:L138)+1</f>
        <v>7</v>
      </c>
      <c r="AD139">
        <f>MAX(M$4:M138)+1</f>
        <v>2</v>
      </c>
      <c r="AE139">
        <f>MAX(N$4:N138)+1</f>
        <v>1</v>
      </c>
      <c r="AF139">
        <f>MAX(O$4:O138)+1</f>
        <v>16</v>
      </c>
      <c r="AG139" t="e">
        <f>MAX(#REF!)+1</f>
        <v>#REF!</v>
      </c>
      <c r="AH139">
        <f>MAX(P$4:P138)+1</f>
        <v>4</v>
      </c>
      <c r="AI139" t="e">
        <f>MAX(#REF!)+1</f>
        <v>#REF!</v>
      </c>
      <c r="AK139" s="28">
        <f>LOOKUP(R139,TR!$A$4:$A$11,TR!$B$4:$B$11)</f>
        <v>0.021863425925925925</v>
      </c>
    </row>
    <row r="140" spans="1:37" ht="12.75">
      <c r="A140" s="25" t="s">
        <v>163</v>
      </c>
      <c r="B140" s="29">
        <v>310</v>
      </c>
      <c r="C140" s="24" t="str">
        <f>LOOKUP(B140,'Startovní listina'!$B$3:$B$288,'Startovní listina'!$C$3:$C$288)</f>
        <v>Smutný Oldřich</v>
      </c>
      <c r="D140" s="24" t="str">
        <f>LOOKUP(B140,'Startovní listina'!$B$3:$B$288,'Startovní listina'!$D$3:$D$288)</f>
        <v>Jednota Mnichovo Hradiště</v>
      </c>
      <c r="E140" s="25">
        <f>LOOKUP(B140,'Startovní listina'!$B$3:$B$288,'Startovní listina'!$E$3:$E$288)</f>
        <v>1948</v>
      </c>
      <c r="F140" s="30">
        <v>0.030219907407407407</v>
      </c>
      <c r="G140" s="31" t="str">
        <f t="shared" si="20"/>
        <v> </v>
      </c>
      <c r="H140" s="31" t="str">
        <f t="shared" si="21"/>
        <v> </v>
      </c>
      <c r="I140" s="31" t="str">
        <f t="shared" si="22"/>
        <v> </v>
      </c>
      <c r="J140" s="31">
        <f t="shared" si="23"/>
        <v>4</v>
      </c>
      <c r="K140" s="31" t="str">
        <f t="shared" si="24"/>
        <v> </v>
      </c>
      <c r="L140" s="31" t="str">
        <f t="shared" si="25"/>
        <v> </v>
      </c>
      <c r="M140" s="31" t="str">
        <f t="shared" si="26"/>
        <v> </v>
      </c>
      <c r="N140" s="31" t="str">
        <f t="shared" si="27"/>
        <v> </v>
      </c>
      <c r="O140" s="31" t="str">
        <f t="shared" si="28"/>
        <v> </v>
      </c>
      <c r="P140" s="31" t="str">
        <f t="shared" si="29"/>
        <v> </v>
      </c>
      <c r="Q140" s="26" t="s">
        <v>27</v>
      </c>
      <c r="R140" s="27" t="str">
        <f>LOOKUP(B140,'Startovní listina'!$B$3:$B$288,'Startovní listina'!$F$3:$F$288)</f>
        <v>D</v>
      </c>
      <c r="S140" s="27" t="str">
        <f>LOOKUP(B140,'Startovní listina'!$B$3:$B$288,'Startovní listina'!$I$3:$I$288)</f>
        <v>N</v>
      </c>
      <c r="T140" s="27" t="str">
        <f>LOOKUP(B140,'Startovní listina'!$B$3:$B$288,'Startovní listina'!$J$3:$J$288)</f>
        <v>N</v>
      </c>
      <c r="U140" s="27" t="str">
        <f>LOOKUP(B140,'Startovní listina'!$B$3:$B$288,'Startovní listina'!$O$3:$O$288)</f>
        <v>N</v>
      </c>
      <c r="V140" s="27" t="str">
        <f>LOOKUP(B140,'Startovní listina'!$B$3:$B$288,'Startovní listina'!$P$3:$P$288)</f>
        <v>N</v>
      </c>
      <c r="W140" t="s">
        <v>27</v>
      </c>
      <c r="X140">
        <f>MAX(G$4:G139)+1</f>
        <v>76</v>
      </c>
      <c r="Y140">
        <f>MAX(H$4:H139)+1</f>
        <v>36</v>
      </c>
      <c r="Z140">
        <f>MAX(I$4:I139)+1</f>
        <v>17</v>
      </c>
      <c r="AA140">
        <f>MAX(J$4:J139)+1</f>
        <v>4</v>
      </c>
      <c r="AB140">
        <f>MAX(K$4:K139)+1</f>
        <v>1</v>
      </c>
      <c r="AC140">
        <f>MAX(L$4:L139)+1</f>
        <v>7</v>
      </c>
      <c r="AD140">
        <f>MAX(M$4:M139)+1</f>
        <v>2</v>
      </c>
      <c r="AE140">
        <f>MAX(N$4:N139)+1</f>
        <v>1</v>
      </c>
      <c r="AF140">
        <f>MAX(O$4:O139)+1</f>
        <v>17</v>
      </c>
      <c r="AG140" t="e">
        <f>MAX(#REF!)+1</f>
        <v>#REF!</v>
      </c>
      <c r="AH140">
        <f>MAX(P$4:P139)+1</f>
        <v>4</v>
      </c>
      <c r="AI140" t="e">
        <f>MAX(#REF!)+1</f>
        <v>#REF!</v>
      </c>
      <c r="AK140" s="28">
        <f>LOOKUP(R140,TR!$A$4:$A$11,TR!$B$4:$B$11)</f>
        <v>0.025543981481481483</v>
      </c>
    </row>
    <row r="141" spans="1:37" ht="12.75">
      <c r="A141" s="25" t="s">
        <v>164</v>
      </c>
      <c r="B141" s="29">
        <v>223</v>
      </c>
      <c r="C141" s="24" t="str">
        <f>LOOKUP(B141,'Startovní listina'!$B$3:$B$288,'Startovní listina'!$C$3:$C$288)</f>
        <v>Čižinský Jaromír</v>
      </c>
      <c r="D141" s="24" t="str">
        <f>LOOKUP(B141,'Startovní listina'!$B$3:$B$288,'Startovní listina'!$D$3:$D$288)</f>
        <v>SABZO Praha</v>
      </c>
      <c r="E141" s="25">
        <f>LOOKUP(B141,'Startovní listina'!$B$3:$B$288,'Startovní listina'!$E$3:$E$288)</f>
        <v>1955</v>
      </c>
      <c r="F141" s="30">
        <v>0.030243055555555554</v>
      </c>
      <c r="G141" s="31" t="str">
        <f t="shared" si="20"/>
        <v> </v>
      </c>
      <c r="H141" s="31" t="str">
        <f t="shared" si="21"/>
        <v> </v>
      </c>
      <c r="I141" s="31">
        <f t="shared" si="22"/>
        <v>17</v>
      </c>
      <c r="J141" s="31" t="str">
        <f t="shared" si="23"/>
        <v> </v>
      </c>
      <c r="K141" s="31" t="str">
        <f t="shared" si="24"/>
        <v> </v>
      </c>
      <c r="L141" s="31" t="str">
        <f t="shared" si="25"/>
        <v> </v>
      </c>
      <c r="M141" s="31" t="str">
        <f t="shared" si="26"/>
        <v> </v>
      </c>
      <c r="N141" s="31" t="str">
        <f t="shared" si="27"/>
        <v> </v>
      </c>
      <c r="O141" s="31" t="str">
        <f t="shared" si="28"/>
        <v> </v>
      </c>
      <c r="P141" s="31" t="str">
        <f t="shared" si="29"/>
        <v> </v>
      </c>
      <c r="Q141" s="26" t="s">
        <v>27</v>
      </c>
      <c r="R141" s="27" t="str">
        <f>LOOKUP(B141,'Startovní listina'!$B$3:$B$288,'Startovní listina'!$F$3:$F$288)</f>
        <v>C</v>
      </c>
      <c r="S141" s="27" t="str">
        <f>LOOKUP(B141,'Startovní listina'!$B$3:$B$288,'Startovní listina'!$I$3:$I$288)</f>
        <v>N</v>
      </c>
      <c r="T141" s="27" t="str">
        <f>LOOKUP(B141,'Startovní listina'!$B$3:$B$288,'Startovní listina'!$J$3:$J$288)</f>
        <v>N</v>
      </c>
      <c r="U141" s="27" t="str">
        <f>LOOKUP(B141,'Startovní listina'!$B$3:$B$288,'Startovní listina'!$O$3:$O$288)</f>
        <v>N</v>
      </c>
      <c r="V141" s="27" t="str">
        <f>LOOKUP(B141,'Startovní listina'!$B$3:$B$288,'Startovní listina'!$P$3:$P$288)</f>
        <v>N</v>
      </c>
      <c r="W141" t="s">
        <v>27</v>
      </c>
      <c r="X141">
        <f>MAX(G$4:G140)+1</f>
        <v>76</v>
      </c>
      <c r="Y141">
        <f>MAX(H$4:H140)+1</f>
        <v>36</v>
      </c>
      <c r="Z141">
        <f>MAX(I$4:I140)+1</f>
        <v>17</v>
      </c>
      <c r="AA141">
        <f>MAX(J$4:J140)+1</f>
        <v>5</v>
      </c>
      <c r="AB141">
        <f>MAX(K$4:K140)+1</f>
        <v>1</v>
      </c>
      <c r="AC141">
        <f>MAX(L$4:L140)+1</f>
        <v>7</v>
      </c>
      <c r="AD141">
        <f>MAX(M$4:M140)+1</f>
        <v>2</v>
      </c>
      <c r="AE141">
        <f>MAX(N$4:N140)+1</f>
        <v>1</v>
      </c>
      <c r="AF141">
        <f>MAX(O$4:O140)+1</f>
        <v>17</v>
      </c>
      <c r="AG141" t="e">
        <f>MAX(#REF!)+1</f>
        <v>#REF!</v>
      </c>
      <c r="AH141">
        <f>MAX(P$4:P140)+1</f>
        <v>4</v>
      </c>
      <c r="AI141" t="e">
        <f>MAX(#REF!)+1</f>
        <v>#REF!</v>
      </c>
      <c r="AK141" s="28">
        <f>LOOKUP(R141,TR!$A$4:$A$11,TR!$B$4:$B$11)</f>
        <v>0.02342592592592593</v>
      </c>
    </row>
    <row r="142" spans="1:37" ht="12.75">
      <c r="A142" s="25" t="s">
        <v>165</v>
      </c>
      <c r="B142" s="29">
        <v>383</v>
      </c>
      <c r="C142" s="24" t="str">
        <f>LOOKUP(B142,'Startovní listina'!$B$3:$B$288,'Startovní listina'!$C$3:$C$288)</f>
        <v>Pokorová Jaroslava</v>
      </c>
      <c r="D142" s="24" t="str">
        <f>LOOKUP(B142,'Startovní listina'!$B$3:$B$288,'Startovní listina'!$D$3:$D$288)</f>
        <v>PIM RC Praha</v>
      </c>
      <c r="E142" s="25">
        <f>LOOKUP(B142,'Startovní listina'!$B$3:$B$288,'Startovní listina'!$E$3:$E$288)</f>
        <v>1972</v>
      </c>
      <c r="F142" s="30">
        <v>0.03027777777777778</v>
      </c>
      <c r="G142" s="31" t="str">
        <f t="shared" si="20"/>
        <v> </v>
      </c>
      <c r="H142" s="31" t="str">
        <f t="shared" si="21"/>
        <v> </v>
      </c>
      <c r="I142" s="31" t="str">
        <f t="shared" si="22"/>
        <v> </v>
      </c>
      <c r="J142" s="31" t="str">
        <f t="shared" si="23"/>
        <v> </v>
      </c>
      <c r="K142" s="31" t="str">
        <f t="shared" si="24"/>
        <v> </v>
      </c>
      <c r="L142" s="31" t="str">
        <f t="shared" si="25"/>
        <v> </v>
      </c>
      <c r="M142" s="31">
        <f t="shared" si="26"/>
        <v>2</v>
      </c>
      <c r="N142" s="31" t="str">
        <f t="shared" si="27"/>
        <v> </v>
      </c>
      <c r="O142" s="31" t="str">
        <f t="shared" si="28"/>
        <v> </v>
      </c>
      <c r="P142" s="31" t="str">
        <f t="shared" si="29"/>
        <v> </v>
      </c>
      <c r="Q142" s="26" t="s">
        <v>27</v>
      </c>
      <c r="R142" s="27" t="str">
        <f>LOOKUP(B142,'Startovní listina'!$B$3:$B$288,'Startovní listina'!$F$3:$F$288)</f>
        <v>G</v>
      </c>
      <c r="S142" s="27" t="str">
        <f>LOOKUP(B142,'Startovní listina'!$B$3:$B$288,'Startovní listina'!$I$3:$I$288)</f>
        <v>N</v>
      </c>
      <c r="T142" s="27" t="str">
        <f>LOOKUP(B142,'Startovní listina'!$B$3:$B$288,'Startovní listina'!$J$3:$J$288)</f>
        <v>N</v>
      </c>
      <c r="U142" s="27" t="str">
        <f>LOOKUP(B142,'Startovní listina'!$B$3:$B$288,'Startovní listina'!$O$3:$O$288)</f>
        <v>N</v>
      </c>
      <c r="V142" s="27" t="str">
        <f>LOOKUP(B142,'Startovní listina'!$B$3:$B$288,'Startovní listina'!$P$3:$P$288)</f>
        <v>N</v>
      </c>
      <c r="W142" t="s">
        <v>27</v>
      </c>
      <c r="X142">
        <f>MAX(G$4:G141)+1</f>
        <v>76</v>
      </c>
      <c r="Y142">
        <f>MAX(H$4:H141)+1</f>
        <v>36</v>
      </c>
      <c r="Z142">
        <f>MAX(I$4:I141)+1</f>
        <v>18</v>
      </c>
      <c r="AA142">
        <f>MAX(J$4:J141)+1</f>
        <v>5</v>
      </c>
      <c r="AB142">
        <f>MAX(K$4:K141)+1</f>
        <v>1</v>
      </c>
      <c r="AC142">
        <f>MAX(L$4:L141)+1</f>
        <v>7</v>
      </c>
      <c r="AD142">
        <f>MAX(M$4:M141)+1</f>
        <v>2</v>
      </c>
      <c r="AE142">
        <f>MAX(N$4:N141)+1</f>
        <v>1</v>
      </c>
      <c r="AF142">
        <f>MAX(O$4:O141)+1</f>
        <v>17</v>
      </c>
      <c r="AG142" t="e">
        <f>MAX(#REF!)+1</f>
        <v>#REF!</v>
      </c>
      <c r="AH142">
        <f>MAX(P$4:P141)+1</f>
        <v>4</v>
      </c>
      <c r="AI142" t="e">
        <f>MAX(#REF!)+1</f>
        <v>#REF!</v>
      </c>
      <c r="AK142" s="28">
        <f>LOOKUP(R142,TR!$A$4:$A$11,TR!$B$4:$B$11)</f>
        <v>0.0249537037037037</v>
      </c>
    </row>
    <row r="143" spans="1:37" s="160" customFormat="1" ht="12.75">
      <c r="A143" s="154" t="s">
        <v>166</v>
      </c>
      <c r="B143" s="162">
        <v>375</v>
      </c>
      <c r="C143" s="153" t="str">
        <f>LOOKUP(B143,'Startovní listina'!$B$3:$B$288,'Startovní listina'!$C$3:$C$288)</f>
        <v>Mališová Karla</v>
      </c>
      <c r="D143" s="153" t="str">
        <f>LOOKUP(B143,'Startovní listina'!$B$3:$B$288,'Startovní listina'!$D$3:$D$288)</f>
        <v>USK Praha</v>
      </c>
      <c r="E143" s="154">
        <f>LOOKUP(B143,'Startovní listina'!$B$3:$B$288,'Startovní listina'!$E$3:$E$288)</f>
        <v>1960</v>
      </c>
      <c r="F143" s="163">
        <v>0.03040509259259259</v>
      </c>
      <c r="G143" s="164" t="str">
        <f t="shared" si="20"/>
        <v> </v>
      </c>
      <c r="H143" s="164" t="str">
        <f t="shared" si="21"/>
        <v> </v>
      </c>
      <c r="I143" s="164" t="str">
        <f t="shared" si="22"/>
        <v> </v>
      </c>
      <c r="J143" s="164" t="str">
        <f t="shared" si="23"/>
        <v> </v>
      </c>
      <c r="K143" s="164" t="str">
        <f t="shared" si="24"/>
        <v> </v>
      </c>
      <c r="L143" s="164" t="str">
        <f t="shared" si="25"/>
        <v> </v>
      </c>
      <c r="M143" s="164" t="str">
        <f t="shared" si="26"/>
        <v> </v>
      </c>
      <c r="N143" s="164">
        <f t="shared" si="27"/>
        <v>1</v>
      </c>
      <c r="O143" s="164" t="str">
        <f t="shared" si="28"/>
        <v> </v>
      </c>
      <c r="P143" s="164" t="str">
        <f t="shared" si="29"/>
        <v> </v>
      </c>
      <c r="Q143" s="158" t="s">
        <v>27</v>
      </c>
      <c r="R143" s="159" t="str">
        <f>LOOKUP(B143,'Startovní listina'!$B$3:$B$288,'Startovní listina'!$F$3:$F$288)</f>
        <v>H</v>
      </c>
      <c r="S143" s="159" t="str">
        <f>LOOKUP(B143,'Startovní listina'!$B$3:$B$288,'Startovní listina'!$I$3:$I$288)</f>
        <v>N</v>
      </c>
      <c r="T143" s="159" t="str">
        <f>LOOKUP(B143,'Startovní listina'!$B$3:$B$288,'Startovní listina'!$J$3:$J$288)</f>
        <v>N</v>
      </c>
      <c r="U143" s="159" t="str">
        <f>LOOKUP(B143,'Startovní listina'!$B$3:$B$288,'Startovní listina'!$O$3:$O$288)</f>
        <v>N</v>
      </c>
      <c r="V143" s="159" t="str">
        <f>LOOKUP(B143,'Startovní listina'!$B$3:$B$288,'Startovní listina'!$P$3:$P$288)</f>
        <v>N</v>
      </c>
      <c r="W143" s="160" t="s">
        <v>27</v>
      </c>
      <c r="X143" s="160">
        <f>MAX(G$4:G142)+1</f>
        <v>76</v>
      </c>
      <c r="Y143" s="160">
        <f>MAX(H$4:H142)+1</f>
        <v>36</v>
      </c>
      <c r="Z143" s="160">
        <f>MAX(I$4:I142)+1</f>
        <v>18</v>
      </c>
      <c r="AA143" s="160">
        <f>MAX(J$4:J142)+1</f>
        <v>5</v>
      </c>
      <c r="AB143" s="160">
        <f>MAX(K$4:K142)+1</f>
        <v>1</v>
      </c>
      <c r="AC143" s="160">
        <f>MAX(L$4:L142)+1</f>
        <v>7</v>
      </c>
      <c r="AD143" s="160">
        <f>MAX(M$4:M142)+1</f>
        <v>3</v>
      </c>
      <c r="AE143" s="160">
        <f>MAX(N$4:N142)+1</f>
        <v>1</v>
      </c>
      <c r="AF143" s="160">
        <f>MAX(O$4:O142)+1</f>
        <v>17</v>
      </c>
      <c r="AG143" s="160" t="e">
        <f>MAX(#REF!)+1</f>
        <v>#REF!</v>
      </c>
      <c r="AH143" s="160">
        <f>MAX(P$4:P142)+1</f>
        <v>4</v>
      </c>
      <c r="AI143" s="160" t="e">
        <f>MAX(#REF!)+1</f>
        <v>#REF!</v>
      </c>
      <c r="AK143" s="161">
        <f>LOOKUP(R143,TR!$A$4:$A$11,TR!$B$4:$B$11)</f>
        <v>0.02884259259259259</v>
      </c>
    </row>
    <row r="144" spans="1:37" ht="12.75">
      <c r="A144" s="25" t="s">
        <v>167</v>
      </c>
      <c r="B144" s="29">
        <v>245</v>
      </c>
      <c r="C144" s="24" t="str">
        <f>LOOKUP(B144,'Startovní listina'!$B$3:$B$288,'Startovní listina'!$C$3:$C$288)</f>
        <v>Pfoff Jan</v>
      </c>
      <c r="D144" s="24" t="str">
        <f>LOOKUP(B144,'Startovní listina'!$B$3:$B$288,'Startovní listina'!$D$3:$D$288)</f>
        <v>Kanoistika Poděbrady</v>
      </c>
      <c r="E144" s="25">
        <f>LOOKUP(B144,'Startovní listina'!$B$3:$B$288,'Startovní listina'!$E$3:$E$288)</f>
        <v>1953</v>
      </c>
      <c r="F144" s="30">
        <v>0.03040509259259259</v>
      </c>
      <c r="G144" s="31" t="str">
        <f t="shared" si="20"/>
        <v> </v>
      </c>
      <c r="H144" s="31" t="str">
        <f t="shared" si="21"/>
        <v> </v>
      </c>
      <c r="I144" s="31">
        <f t="shared" si="22"/>
        <v>18</v>
      </c>
      <c r="J144" s="31" t="str">
        <f t="shared" si="23"/>
        <v> </v>
      </c>
      <c r="K144" s="31" t="str">
        <f t="shared" si="24"/>
        <v> </v>
      </c>
      <c r="L144" s="31" t="str">
        <f t="shared" si="25"/>
        <v> </v>
      </c>
      <c r="M144" s="31" t="str">
        <f t="shared" si="26"/>
        <v> </v>
      </c>
      <c r="N144" s="31" t="str">
        <f t="shared" si="27"/>
        <v> </v>
      </c>
      <c r="O144" s="31" t="str">
        <f t="shared" si="28"/>
        <v> </v>
      </c>
      <c r="P144" s="31" t="str">
        <f t="shared" si="29"/>
        <v> </v>
      </c>
      <c r="Q144" s="26" t="s">
        <v>27</v>
      </c>
      <c r="R144" s="27" t="str">
        <f>LOOKUP(B144,'Startovní listina'!$B$3:$B$288,'Startovní listina'!$F$3:$F$288)</f>
        <v>C</v>
      </c>
      <c r="S144" s="27" t="str">
        <f>LOOKUP(B144,'Startovní listina'!$B$3:$B$288,'Startovní listina'!$I$3:$I$288)</f>
        <v>N</v>
      </c>
      <c r="T144" s="27" t="str">
        <f>LOOKUP(B144,'Startovní listina'!$B$3:$B$288,'Startovní listina'!$J$3:$J$288)</f>
        <v>N</v>
      </c>
      <c r="U144" s="27" t="str">
        <f>LOOKUP(B144,'Startovní listina'!$B$3:$B$288,'Startovní listina'!$O$3:$O$288)</f>
        <v>N</v>
      </c>
      <c r="V144" s="27" t="str">
        <f>LOOKUP(B144,'Startovní listina'!$B$3:$B$288,'Startovní listina'!$P$3:$P$288)</f>
        <v>N</v>
      </c>
      <c r="W144" t="s">
        <v>27</v>
      </c>
      <c r="X144">
        <f>MAX(G$4:G143)+1</f>
        <v>76</v>
      </c>
      <c r="Y144">
        <f>MAX(H$4:H143)+1</f>
        <v>36</v>
      </c>
      <c r="Z144">
        <f>MAX(I$4:I143)+1</f>
        <v>18</v>
      </c>
      <c r="AA144">
        <f>MAX(J$4:J143)+1</f>
        <v>5</v>
      </c>
      <c r="AB144">
        <f>MAX(K$4:K143)+1</f>
        <v>1</v>
      </c>
      <c r="AC144">
        <f>MAX(L$4:L143)+1</f>
        <v>7</v>
      </c>
      <c r="AD144">
        <f>MAX(M$4:M143)+1</f>
        <v>3</v>
      </c>
      <c r="AE144">
        <f>MAX(N$4:N143)+1</f>
        <v>2</v>
      </c>
      <c r="AF144">
        <f>MAX(O$4:O143)+1</f>
        <v>17</v>
      </c>
      <c r="AG144" t="e">
        <f>MAX(#REF!)+1</f>
        <v>#REF!</v>
      </c>
      <c r="AH144">
        <f>MAX(P$4:P143)+1</f>
        <v>4</v>
      </c>
      <c r="AI144" t="e">
        <f>MAX(#REF!)+1</f>
        <v>#REF!</v>
      </c>
      <c r="AK144" s="28">
        <f>LOOKUP(R144,TR!$A$4:$A$11,TR!$B$4:$B$11)</f>
        <v>0.02342592592592593</v>
      </c>
    </row>
    <row r="145" spans="1:37" ht="12.75">
      <c r="A145" s="25" t="s">
        <v>168</v>
      </c>
      <c r="B145" s="29">
        <v>238</v>
      </c>
      <c r="C145" s="24" t="str">
        <f>LOOKUP(B145,'Startovní listina'!$B$3:$B$288,'Startovní listina'!$C$3:$C$288)</f>
        <v>Kostlivý Miroslav</v>
      </c>
      <c r="D145" s="24" t="str">
        <f>LOOKUP(B145,'Startovní listina'!$B$3:$B$288,'Startovní listina'!$D$3:$D$288)</f>
        <v>Tragéd Team Praha</v>
      </c>
      <c r="E145" s="25">
        <f>LOOKUP(B145,'Startovní listina'!$B$3:$B$288,'Startovní listina'!$E$3:$E$288)</f>
        <v>1955</v>
      </c>
      <c r="F145" s="30">
        <v>0.030462962962962966</v>
      </c>
      <c r="G145" s="31" t="str">
        <f t="shared" si="20"/>
        <v> </v>
      </c>
      <c r="H145" s="31" t="str">
        <f t="shared" si="21"/>
        <v> </v>
      </c>
      <c r="I145" s="31">
        <f t="shared" si="22"/>
        <v>19</v>
      </c>
      <c r="J145" s="31" t="str">
        <f t="shared" si="23"/>
        <v> </v>
      </c>
      <c r="K145" s="31" t="str">
        <f t="shared" si="24"/>
        <v> </v>
      </c>
      <c r="L145" s="31" t="str">
        <f t="shared" si="25"/>
        <v> </v>
      </c>
      <c r="M145" s="31" t="str">
        <f t="shared" si="26"/>
        <v> </v>
      </c>
      <c r="N145" s="31" t="str">
        <f t="shared" si="27"/>
        <v> </v>
      </c>
      <c r="O145" s="31" t="str">
        <f t="shared" si="28"/>
        <v> </v>
      </c>
      <c r="P145" s="31" t="str">
        <f t="shared" si="29"/>
        <v> </v>
      </c>
      <c r="Q145" s="26" t="s">
        <v>27</v>
      </c>
      <c r="R145" s="27" t="str">
        <f>LOOKUP(B145,'Startovní listina'!$B$3:$B$288,'Startovní listina'!$F$3:$F$288)</f>
        <v>C</v>
      </c>
      <c r="S145" s="27" t="str">
        <f>LOOKUP(B145,'Startovní listina'!$B$3:$B$288,'Startovní listina'!$I$3:$I$288)</f>
        <v>N</v>
      </c>
      <c r="T145" s="27" t="str">
        <f>LOOKUP(B145,'Startovní listina'!$B$3:$B$288,'Startovní listina'!$J$3:$J$288)</f>
        <v>N</v>
      </c>
      <c r="U145" s="27" t="str">
        <f>LOOKUP(B145,'Startovní listina'!$B$3:$B$288,'Startovní listina'!$O$3:$O$288)</f>
        <v>N</v>
      </c>
      <c r="V145" s="27" t="str">
        <f>LOOKUP(B145,'Startovní listina'!$B$3:$B$288,'Startovní listina'!$P$3:$P$288)</f>
        <v>N</v>
      </c>
      <c r="W145" t="s">
        <v>27</v>
      </c>
      <c r="X145">
        <f>MAX(G$4:G144)+1</f>
        <v>76</v>
      </c>
      <c r="Y145">
        <f>MAX(H$4:H144)+1</f>
        <v>36</v>
      </c>
      <c r="Z145">
        <f>MAX(I$4:I144)+1</f>
        <v>19</v>
      </c>
      <c r="AA145">
        <f>MAX(J$4:J144)+1</f>
        <v>5</v>
      </c>
      <c r="AB145">
        <f>MAX(K$4:K144)+1</f>
        <v>1</v>
      </c>
      <c r="AC145">
        <f>MAX(L$4:L144)+1</f>
        <v>7</v>
      </c>
      <c r="AD145">
        <f>MAX(M$4:M144)+1</f>
        <v>3</v>
      </c>
      <c r="AE145">
        <f>MAX(N$4:N144)+1</f>
        <v>2</v>
      </c>
      <c r="AF145">
        <f>MAX(O$4:O144)+1</f>
        <v>17</v>
      </c>
      <c r="AG145" t="e">
        <f>MAX(#REF!)+1</f>
        <v>#REF!</v>
      </c>
      <c r="AH145">
        <f>MAX(P$4:P144)+1</f>
        <v>4</v>
      </c>
      <c r="AI145" t="e">
        <f>MAX(#REF!)+1</f>
        <v>#REF!</v>
      </c>
      <c r="AK145" s="28">
        <f>LOOKUP(R145,TR!$A$4:$A$11,TR!$B$4:$B$11)</f>
        <v>0.02342592592592593</v>
      </c>
    </row>
    <row r="146" spans="1:37" ht="12.75">
      <c r="A146" s="25" t="s">
        <v>169</v>
      </c>
      <c r="B146" s="29">
        <v>60</v>
      </c>
      <c r="C146" s="24" t="str">
        <f>LOOKUP(B146,'Startovní listina'!$B$3:$B$288,'Startovní listina'!$C$3:$C$288)</f>
        <v>Matula Martin</v>
      </c>
      <c r="D146" s="24" t="str">
        <f>LOOKUP(B146,'Startovní listina'!$B$3:$B$288,'Startovní listina'!$D$3:$D$288)</f>
        <v>Enervit Team</v>
      </c>
      <c r="E146" s="25">
        <f>LOOKUP(B146,'Startovní listina'!$B$3:$B$288,'Startovní listina'!$E$3:$E$288)</f>
        <v>1971</v>
      </c>
      <c r="F146" s="30">
        <v>0.03050925925925926</v>
      </c>
      <c r="G146" s="31">
        <f t="shared" si="20"/>
        <v>76</v>
      </c>
      <c r="H146" s="31" t="str">
        <f t="shared" si="21"/>
        <v> </v>
      </c>
      <c r="I146" s="31" t="str">
        <f t="shared" si="22"/>
        <v> </v>
      </c>
      <c r="J146" s="31" t="str">
        <f t="shared" si="23"/>
        <v> </v>
      </c>
      <c r="K146" s="31" t="str">
        <f t="shared" si="24"/>
        <v> </v>
      </c>
      <c r="L146" s="31" t="str">
        <f t="shared" si="25"/>
        <v> </v>
      </c>
      <c r="M146" s="31" t="str">
        <f t="shared" si="26"/>
        <v> </v>
      </c>
      <c r="N146" s="31" t="str">
        <f t="shared" si="27"/>
        <v> </v>
      </c>
      <c r="O146" s="31" t="str">
        <f t="shared" si="28"/>
        <v> </v>
      </c>
      <c r="P146" s="31" t="str">
        <f t="shared" si="29"/>
        <v> </v>
      </c>
      <c r="Q146" s="26" t="s">
        <v>27</v>
      </c>
      <c r="R146" s="27" t="str">
        <f>LOOKUP(B146,'Startovní listina'!$B$3:$B$288,'Startovní listina'!$F$3:$F$288)</f>
        <v>A</v>
      </c>
      <c r="S146" s="27" t="str">
        <f>LOOKUP(B146,'Startovní listina'!$B$3:$B$288,'Startovní listina'!$I$3:$I$288)</f>
        <v>N</v>
      </c>
      <c r="T146" s="27" t="str">
        <f>LOOKUP(B146,'Startovní listina'!$B$3:$B$288,'Startovní listina'!$J$3:$J$288)</f>
        <v>N</v>
      </c>
      <c r="U146" s="27" t="str">
        <f>LOOKUP(B146,'Startovní listina'!$B$3:$B$288,'Startovní listina'!$O$3:$O$288)</f>
        <v>N</v>
      </c>
      <c r="V146" s="27" t="str">
        <f>LOOKUP(B146,'Startovní listina'!$B$3:$B$288,'Startovní listina'!$P$3:$P$288)</f>
        <v>N</v>
      </c>
      <c r="W146" t="s">
        <v>27</v>
      </c>
      <c r="X146">
        <f>MAX(G$4:G145)+1</f>
        <v>76</v>
      </c>
      <c r="Y146">
        <f>MAX(H$4:H145)+1</f>
        <v>36</v>
      </c>
      <c r="Z146">
        <f>MAX(I$4:I145)+1</f>
        <v>20</v>
      </c>
      <c r="AA146">
        <f>MAX(J$4:J145)+1</f>
        <v>5</v>
      </c>
      <c r="AB146">
        <f>MAX(K$4:K145)+1</f>
        <v>1</v>
      </c>
      <c r="AC146">
        <f>MAX(L$4:L145)+1</f>
        <v>7</v>
      </c>
      <c r="AD146">
        <f>MAX(M$4:M145)+1</f>
        <v>3</v>
      </c>
      <c r="AE146">
        <f>MAX(N$4:N145)+1</f>
        <v>2</v>
      </c>
      <c r="AF146">
        <f>MAX(O$4:O145)+1</f>
        <v>17</v>
      </c>
      <c r="AG146" t="e">
        <f>MAX(#REF!)+1</f>
        <v>#REF!</v>
      </c>
      <c r="AH146">
        <f>MAX(P$4:P145)+1</f>
        <v>4</v>
      </c>
      <c r="AI146" t="e">
        <f>MAX(#REF!)+1</f>
        <v>#REF!</v>
      </c>
      <c r="AK146" s="28">
        <f>LOOKUP(R146,TR!$A$4:$A$11,TR!$B$4:$B$11)</f>
        <v>0.020439814814814817</v>
      </c>
    </row>
    <row r="147" spans="1:37" ht="12.75">
      <c r="A147" s="25" t="s">
        <v>170</v>
      </c>
      <c r="B147" s="29">
        <v>111</v>
      </c>
      <c r="C147" s="24" t="str">
        <f>LOOKUP(B147,'Startovní listina'!$B$3:$B$288,'Startovní listina'!$C$3:$C$288)</f>
        <v>Narovec Radek</v>
      </c>
      <c r="D147" s="24" t="str">
        <f>LOOKUP(B147,'Startovní listina'!$B$3:$B$288,'Startovní listina'!$D$3:$D$288)</f>
        <v>www.behej.com</v>
      </c>
      <c r="E147" s="25">
        <f>LOOKUP(B147,'Startovní listina'!$B$3:$B$288,'Startovní listina'!$E$3:$E$288)</f>
        <v>1973</v>
      </c>
      <c r="F147" s="30">
        <v>0.030520833333333334</v>
      </c>
      <c r="G147" s="31">
        <f t="shared" si="20"/>
        <v>77</v>
      </c>
      <c r="H147" s="31" t="str">
        <f t="shared" si="21"/>
        <v> </v>
      </c>
      <c r="I147" s="31" t="str">
        <f t="shared" si="22"/>
        <v> </v>
      </c>
      <c r="J147" s="31" t="str">
        <f t="shared" si="23"/>
        <v> </v>
      </c>
      <c r="K147" s="31" t="str">
        <f t="shared" si="24"/>
        <v> </v>
      </c>
      <c r="L147" s="31" t="str">
        <f t="shared" si="25"/>
        <v> </v>
      </c>
      <c r="M147" s="31" t="str">
        <f t="shared" si="26"/>
        <v> </v>
      </c>
      <c r="N147" s="31" t="str">
        <f t="shared" si="27"/>
        <v> </v>
      </c>
      <c r="O147" s="31" t="str">
        <f t="shared" si="28"/>
        <v> </v>
      </c>
      <c r="P147" s="31" t="str">
        <f t="shared" si="29"/>
        <v> </v>
      </c>
      <c r="Q147" s="26" t="s">
        <v>27</v>
      </c>
      <c r="R147" s="27" t="str">
        <f>LOOKUP(B147,'Startovní listina'!$B$3:$B$288,'Startovní listina'!$F$3:$F$288)</f>
        <v>A</v>
      </c>
      <c r="S147" s="27" t="str">
        <f>LOOKUP(B147,'Startovní listina'!$B$3:$B$288,'Startovní listina'!$I$3:$I$288)</f>
        <v>N</v>
      </c>
      <c r="T147" s="27" t="str">
        <f>LOOKUP(B147,'Startovní listina'!$B$3:$B$288,'Startovní listina'!$J$3:$J$288)</f>
        <v>N</v>
      </c>
      <c r="U147" s="27" t="str">
        <f>LOOKUP(B147,'Startovní listina'!$B$3:$B$288,'Startovní listina'!$O$3:$O$288)</f>
        <v>N</v>
      </c>
      <c r="V147" s="27" t="str">
        <f>LOOKUP(B147,'Startovní listina'!$B$3:$B$288,'Startovní listina'!$P$3:$P$288)</f>
        <v>N</v>
      </c>
      <c r="W147" t="s">
        <v>27</v>
      </c>
      <c r="X147">
        <f>MAX(G$4:G146)+1</f>
        <v>77</v>
      </c>
      <c r="Y147">
        <f>MAX(H$4:H146)+1</f>
        <v>36</v>
      </c>
      <c r="Z147">
        <f>MAX(I$4:I146)+1</f>
        <v>20</v>
      </c>
      <c r="AA147">
        <f>MAX(J$4:J146)+1</f>
        <v>5</v>
      </c>
      <c r="AB147">
        <f>MAX(K$4:K146)+1</f>
        <v>1</v>
      </c>
      <c r="AC147">
        <f>MAX(L$4:L146)+1</f>
        <v>7</v>
      </c>
      <c r="AD147">
        <f>MAX(M$4:M146)+1</f>
        <v>3</v>
      </c>
      <c r="AE147">
        <f>MAX(N$4:N146)+1</f>
        <v>2</v>
      </c>
      <c r="AF147">
        <f>MAX(O$4:O146)+1</f>
        <v>17</v>
      </c>
      <c r="AG147" t="e">
        <f>MAX(#REF!)+1</f>
        <v>#REF!</v>
      </c>
      <c r="AH147">
        <f>MAX(P$4:P146)+1</f>
        <v>4</v>
      </c>
      <c r="AI147" t="e">
        <f>MAX(#REF!)+1</f>
        <v>#REF!</v>
      </c>
      <c r="AK147" s="28">
        <f>LOOKUP(R147,TR!$A$4:$A$11,TR!$B$4:$B$11)</f>
        <v>0.020439814814814817</v>
      </c>
    </row>
    <row r="148" spans="1:37" ht="12.75">
      <c r="A148" s="25" t="s">
        <v>171</v>
      </c>
      <c r="B148" s="29">
        <v>119</v>
      </c>
      <c r="C148" s="24" t="str">
        <f>LOOKUP(B148,'Startovní listina'!$B$3:$B$288,'Startovní listina'!$C$3:$C$288)</f>
        <v>Svatoň Jiří</v>
      </c>
      <c r="D148" s="24" t="str">
        <f>LOOKUP(B148,'Startovní listina'!$B$3:$B$288,'Startovní listina'!$D$3:$D$288)</f>
        <v>SK Čechovka</v>
      </c>
      <c r="E148" s="25">
        <f>LOOKUP(B148,'Startovní listina'!$B$3:$B$288,'Startovní listina'!$E$3:$E$288)</f>
        <v>1985</v>
      </c>
      <c r="F148" s="32">
        <v>0.03053240740740741</v>
      </c>
      <c r="G148" s="31">
        <f t="shared" si="20"/>
        <v>78</v>
      </c>
      <c r="H148" s="31" t="str">
        <f t="shared" si="21"/>
        <v> </v>
      </c>
      <c r="I148" s="31" t="str">
        <f t="shared" si="22"/>
        <v> </v>
      </c>
      <c r="J148" s="31" t="str">
        <f t="shared" si="23"/>
        <v> </v>
      </c>
      <c r="K148" s="31" t="str">
        <f t="shared" si="24"/>
        <v> </v>
      </c>
      <c r="L148" s="31" t="str">
        <f t="shared" si="25"/>
        <v> </v>
      </c>
      <c r="M148" s="31" t="str">
        <f t="shared" si="26"/>
        <v> </v>
      </c>
      <c r="N148" s="31" t="str">
        <f t="shared" si="27"/>
        <v> </v>
      </c>
      <c r="O148" s="31" t="str">
        <f t="shared" si="28"/>
        <v> </v>
      </c>
      <c r="P148" s="31" t="str">
        <f t="shared" si="29"/>
        <v> </v>
      </c>
      <c r="Q148" s="26" t="s">
        <v>27</v>
      </c>
      <c r="R148" s="27" t="str">
        <f>LOOKUP(B148,'Startovní listina'!$B$3:$B$288,'Startovní listina'!$F$3:$F$288)</f>
        <v>A</v>
      </c>
      <c r="S148" s="27" t="str">
        <f>LOOKUP(B148,'Startovní listina'!$B$3:$B$288,'Startovní listina'!$I$3:$I$288)</f>
        <v>N</v>
      </c>
      <c r="T148" s="27" t="str">
        <f>LOOKUP(B148,'Startovní listina'!$B$3:$B$288,'Startovní listina'!$J$3:$J$288)</f>
        <v>N</v>
      </c>
      <c r="U148" s="27" t="str">
        <f>LOOKUP(B148,'Startovní listina'!$B$3:$B$288,'Startovní listina'!$O$3:$O$288)</f>
        <v>N</v>
      </c>
      <c r="V148" s="27" t="str">
        <f>LOOKUP(B148,'Startovní listina'!$B$3:$B$288,'Startovní listina'!$P$3:$P$288)</f>
        <v>N</v>
      </c>
      <c r="W148" t="s">
        <v>27</v>
      </c>
      <c r="X148">
        <f>MAX(G$4:G147)+1</f>
        <v>78</v>
      </c>
      <c r="Y148">
        <f>MAX(H$4:H147)+1</f>
        <v>36</v>
      </c>
      <c r="Z148">
        <f>MAX(I$4:I147)+1</f>
        <v>20</v>
      </c>
      <c r="AA148">
        <f>MAX(J$4:J147)+1</f>
        <v>5</v>
      </c>
      <c r="AB148">
        <f>MAX(K$4:K147)+1</f>
        <v>1</v>
      </c>
      <c r="AC148">
        <f>MAX(L$4:L147)+1</f>
        <v>7</v>
      </c>
      <c r="AD148">
        <f>MAX(M$4:M147)+1</f>
        <v>3</v>
      </c>
      <c r="AE148">
        <f>MAX(N$4:N147)+1</f>
        <v>2</v>
      </c>
      <c r="AF148">
        <f>MAX(O$4:O147)+1</f>
        <v>17</v>
      </c>
      <c r="AG148" t="e">
        <f>MAX(#REF!)+1</f>
        <v>#REF!</v>
      </c>
      <c r="AH148">
        <f>MAX(P$4:P147)+1</f>
        <v>4</v>
      </c>
      <c r="AI148" t="e">
        <f>MAX(#REF!)+1</f>
        <v>#REF!</v>
      </c>
      <c r="AK148" s="28">
        <f>LOOKUP(R148,TR!$A$4:$A$11,TR!$B$4:$B$11)</f>
        <v>0.020439814814814817</v>
      </c>
    </row>
    <row r="149" spans="1:37" ht="12.75">
      <c r="A149" s="25" t="s">
        <v>172</v>
      </c>
      <c r="B149" s="29">
        <v>125</v>
      </c>
      <c r="C149" s="24" t="str">
        <f>LOOKUP(B149,'Startovní listina'!$B$3:$B$288,'Startovní listina'!$C$3:$C$288)</f>
        <v>Blaha Stanislav</v>
      </c>
      <c r="D149" s="24" t="str">
        <f>LOOKUP(B149,'Startovní listina'!$B$3:$B$288,'Startovní listina'!$D$3:$D$288)</f>
        <v>BK Vísky</v>
      </c>
      <c r="E149" s="25">
        <f>LOOKUP(B149,'Startovní listina'!$B$3:$B$288,'Startovní listina'!$E$3:$E$288)</f>
        <v>1963</v>
      </c>
      <c r="F149" s="30">
        <v>0.03054398148148148</v>
      </c>
      <c r="G149" s="31" t="str">
        <f t="shared" si="20"/>
        <v> </v>
      </c>
      <c r="H149" s="31">
        <f t="shared" si="21"/>
        <v>36</v>
      </c>
      <c r="I149" s="31" t="str">
        <f t="shared" si="22"/>
        <v> </v>
      </c>
      <c r="J149" s="31" t="str">
        <f t="shared" si="23"/>
        <v> </v>
      </c>
      <c r="K149" s="31" t="str">
        <f t="shared" si="24"/>
        <v> </v>
      </c>
      <c r="L149" s="31" t="str">
        <f t="shared" si="25"/>
        <v> </v>
      </c>
      <c r="M149" s="31" t="str">
        <f t="shared" si="26"/>
        <v> </v>
      </c>
      <c r="N149" s="31" t="str">
        <f t="shared" si="27"/>
        <v> </v>
      </c>
      <c r="O149" s="31" t="str">
        <f t="shared" si="28"/>
        <v> </v>
      </c>
      <c r="P149" s="31" t="str">
        <f t="shared" si="29"/>
        <v> </v>
      </c>
      <c r="Q149" s="26" t="s">
        <v>27</v>
      </c>
      <c r="R149" s="27" t="str">
        <f>LOOKUP(B149,'Startovní listina'!$B$3:$B$288,'Startovní listina'!$F$3:$F$288)</f>
        <v>B</v>
      </c>
      <c r="S149" s="27" t="str">
        <f>LOOKUP(B149,'Startovní listina'!$B$3:$B$288,'Startovní listina'!$I$3:$I$288)</f>
        <v>N</v>
      </c>
      <c r="T149" s="27" t="str">
        <f>LOOKUP(B149,'Startovní listina'!$B$3:$B$288,'Startovní listina'!$J$3:$J$288)</f>
        <v>N</v>
      </c>
      <c r="U149" s="27" t="str">
        <f>LOOKUP(B149,'Startovní listina'!$B$3:$B$288,'Startovní listina'!$O$3:$O$288)</f>
        <v>N</v>
      </c>
      <c r="V149" s="27" t="str">
        <f>LOOKUP(B149,'Startovní listina'!$B$3:$B$288,'Startovní listina'!$P$3:$P$288)</f>
        <v>N</v>
      </c>
      <c r="W149" t="s">
        <v>27</v>
      </c>
      <c r="X149">
        <f>MAX(G$4:G148)+1</f>
        <v>79</v>
      </c>
      <c r="Y149">
        <f>MAX(H$4:H148)+1</f>
        <v>36</v>
      </c>
      <c r="Z149">
        <f>MAX(I$4:I148)+1</f>
        <v>20</v>
      </c>
      <c r="AA149">
        <f>MAX(J$4:J148)+1</f>
        <v>5</v>
      </c>
      <c r="AB149">
        <f>MAX(K$4:K148)+1</f>
        <v>1</v>
      </c>
      <c r="AC149">
        <f>MAX(L$4:L148)+1</f>
        <v>7</v>
      </c>
      <c r="AD149">
        <f>MAX(M$4:M148)+1</f>
        <v>3</v>
      </c>
      <c r="AE149">
        <f>MAX(N$4:N148)+1</f>
        <v>2</v>
      </c>
      <c r="AF149">
        <f>MAX(O$4:O148)+1</f>
        <v>17</v>
      </c>
      <c r="AG149" t="e">
        <f>MAX(#REF!)+1</f>
        <v>#REF!</v>
      </c>
      <c r="AH149">
        <f>MAX(P$4:P148)+1</f>
        <v>4</v>
      </c>
      <c r="AI149" t="e">
        <f>MAX(#REF!)+1</f>
        <v>#REF!</v>
      </c>
      <c r="AK149" s="28">
        <f>LOOKUP(R149,TR!$A$4:$A$11,TR!$B$4:$B$11)</f>
        <v>0.021863425925925925</v>
      </c>
    </row>
    <row r="150" spans="1:37" ht="12.75">
      <c r="A150" s="25" t="s">
        <v>173</v>
      </c>
      <c r="B150" s="29">
        <v>81</v>
      </c>
      <c r="C150" s="24" t="str">
        <f>LOOKUP(B150,'Startovní listina'!$B$3:$B$288,'Startovní listina'!$C$3:$C$288)</f>
        <v>Dvořák Václav</v>
      </c>
      <c r="D150" s="24" t="str">
        <f>LOOKUP(B150,'Startovní listina'!$B$3:$B$288,'Startovní listina'!$D$3:$D$288)</f>
        <v>Kolín</v>
      </c>
      <c r="E150" s="25">
        <f>LOOKUP(B150,'Startovní listina'!$B$3:$B$288,'Startovní listina'!$E$3:$E$288)</f>
        <v>1981</v>
      </c>
      <c r="F150" s="30">
        <v>0.03061342592592593</v>
      </c>
      <c r="G150" s="31">
        <f t="shared" si="20"/>
        <v>79</v>
      </c>
      <c r="H150" s="31" t="str">
        <f t="shared" si="21"/>
        <v> </v>
      </c>
      <c r="I150" s="31" t="str">
        <f t="shared" si="22"/>
        <v> </v>
      </c>
      <c r="J150" s="31" t="str">
        <f t="shared" si="23"/>
        <v> </v>
      </c>
      <c r="K150" s="31" t="str">
        <f t="shared" si="24"/>
        <v> </v>
      </c>
      <c r="L150" s="31" t="str">
        <f t="shared" si="25"/>
        <v> </v>
      </c>
      <c r="M150" s="31" t="str">
        <f t="shared" si="26"/>
        <v> </v>
      </c>
      <c r="N150" s="31" t="str">
        <f t="shared" si="27"/>
        <v> </v>
      </c>
      <c r="O150" s="31">
        <f t="shared" si="28"/>
        <v>17</v>
      </c>
      <c r="P150" s="31" t="str">
        <f t="shared" si="29"/>
        <v> </v>
      </c>
      <c r="Q150" s="26" t="s">
        <v>27</v>
      </c>
      <c r="R150" s="27" t="str">
        <f>LOOKUP(B150,'Startovní listina'!$B$3:$B$288,'Startovní listina'!$F$3:$F$288)</f>
        <v>A</v>
      </c>
      <c r="S150" s="27" t="str">
        <f>LOOKUP(B150,'Startovní listina'!$B$3:$B$288,'Startovní listina'!$I$3:$I$288)</f>
        <v>A</v>
      </c>
      <c r="T150" s="27" t="str">
        <f>LOOKUP(B150,'Startovní listina'!$B$3:$B$288,'Startovní listina'!$J$3:$J$288)</f>
        <v>N</v>
      </c>
      <c r="U150" s="27" t="str">
        <f>LOOKUP(B150,'Startovní listina'!$B$3:$B$288,'Startovní listina'!$O$3:$O$288)</f>
        <v>N</v>
      </c>
      <c r="V150" s="27" t="str">
        <f>LOOKUP(B150,'Startovní listina'!$B$3:$B$288,'Startovní listina'!$P$3:$P$288)</f>
        <v>N</v>
      </c>
      <c r="W150" t="s">
        <v>27</v>
      </c>
      <c r="X150">
        <f>MAX(G$4:G149)+1</f>
        <v>79</v>
      </c>
      <c r="Y150">
        <f>MAX(H$4:H149)+1</f>
        <v>37</v>
      </c>
      <c r="Z150">
        <f>MAX(I$4:I149)+1</f>
        <v>20</v>
      </c>
      <c r="AA150">
        <f>MAX(J$4:J149)+1</f>
        <v>5</v>
      </c>
      <c r="AB150">
        <f>MAX(K$4:K149)+1</f>
        <v>1</v>
      </c>
      <c r="AC150">
        <f>MAX(L$4:L149)+1</f>
        <v>7</v>
      </c>
      <c r="AD150">
        <f>MAX(M$4:M149)+1</f>
        <v>3</v>
      </c>
      <c r="AE150">
        <f>MAX(N$4:N149)+1</f>
        <v>2</v>
      </c>
      <c r="AF150">
        <f>MAX(O$4:O149)+1</f>
        <v>17</v>
      </c>
      <c r="AG150" t="e">
        <f>MAX(#REF!)+1</f>
        <v>#REF!</v>
      </c>
      <c r="AH150">
        <f>MAX(P$4:P149)+1</f>
        <v>4</v>
      </c>
      <c r="AI150" t="e">
        <f>MAX(#REF!)+1</f>
        <v>#REF!</v>
      </c>
      <c r="AK150" s="28">
        <f>LOOKUP(R150,TR!$A$4:$A$11,TR!$B$4:$B$11)</f>
        <v>0.020439814814814817</v>
      </c>
    </row>
    <row r="151" spans="1:37" ht="12.75">
      <c r="A151" s="25" t="s">
        <v>174</v>
      </c>
      <c r="B151" s="29">
        <v>115</v>
      </c>
      <c r="C151" s="24" t="str">
        <f>LOOKUP(B151,'Startovní listina'!$B$3:$B$288,'Startovní listina'!$C$3:$C$288)</f>
        <v>Audrain Simon</v>
      </c>
      <c r="D151" s="24" t="str">
        <f>LOOKUP(B151,'Startovní listina'!$B$3:$B$288,'Startovní listina'!$D$3:$D$288)</f>
        <v>Poděbrady</v>
      </c>
      <c r="E151" s="25">
        <f>LOOKUP(B151,'Startovní listina'!$B$3:$B$288,'Startovní listina'!$E$3:$E$288)</f>
        <v>1983</v>
      </c>
      <c r="F151" s="30">
        <v>0.030625</v>
      </c>
      <c r="G151" s="31">
        <f t="shared" si="20"/>
        <v>80</v>
      </c>
      <c r="H151" s="31" t="str">
        <f t="shared" si="21"/>
        <v> </v>
      </c>
      <c r="I151" s="31" t="str">
        <f t="shared" si="22"/>
        <v> </v>
      </c>
      <c r="J151" s="31" t="str">
        <f t="shared" si="23"/>
        <v> </v>
      </c>
      <c r="K151" s="31" t="str">
        <f t="shared" si="24"/>
        <v> </v>
      </c>
      <c r="L151" s="31" t="str">
        <f t="shared" si="25"/>
        <v> </v>
      </c>
      <c r="M151" s="31" t="str">
        <f t="shared" si="26"/>
        <v> </v>
      </c>
      <c r="N151" s="31" t="str">
        <f t="shared" si="27"/>
        <v> </v>
      </c>
      <c r="O151" s="31" t="str">
        <f t="shared" si="28"/>
        <v> </v>
      </c>
      <c r="P151" s="31" t="str">
        <f t="shared" si="29"/>
        <v> </v>
      </c>
      <c r="Q151" s="26" t="s">
        <v>27</v>
      </c>
      <c r="R151" s="27" t="str">
        <f>LOOKUP(B151,'Startovní listina'!$B$3:$B$288,'Startovní listina'!$F$3:$F$288)</f>
        <v>A</v>
      </c>
      <c r="S151" s="27" t="str">
        <f>LOOKUP(B151,'Startovní listina'!$B$3:$B$288,'Startovní listina'!$I$3:$I$288)</f>
        <v>N</v>
      </c>
      <c r="T151" s="27" t="str">
        <f>LOOKUP(B151,'Startovní listina'!$B$3:$B$288,'Startovní listina'!$J$3:$J$288)</f>
        <v>N</v>
      </c>
      <c r="U151" s="27" t="str">
        <f>LOOKUP(B151,'Startovní listina'!$B$3:$B$288,'Startovní listina'!$O$3:$O$288)</f>
        <v>N</v>
      </c>
      <c r="V151" s="27" t="str">
        <f>LOOKUP(B151,'Startovní listina'!$B$3:$B$288,'Startovní listina'!$P$3:$P$288)</f>
        <v>N</v>
      </c>
      <c r="W151" t="s">
        <v>27</v>
      </c>
      <c r="X151">
        <f>MAX(G$4:G150)+1</f>
        <v>80</v>
      </c>
      <c r="Y151">
        <f>MAX(H$4:H150)+1</f>
        <v>37</v>
      </c>
      <c r="Z151">
        <f>MAX(I$4:I150)+1</f>
        <v>20</v>
      </c>
      <c r="AA151">
        <f>MAX(J$4:J150)+1</f>
        <v>5</v>
      </c>
      <c r="AB151">
        <f>MAX(K$4:K150)+1</f>
        <v>1</v>
      </c>
      <c r="AC151">
        <f>MAX(L$4:L150)+1</f>
        <v>7</v>
      </c>
      <c r="AD151">
        <f>MAX(M$4:M150)+1</f>
        <v>3</v>
      </c>
      <c r="AE151">
        <f>MAX(N$4:N150)+1</f>
        <v>2</v>
      </c>
      <c r="AF151">
        <f>MAX(O$4:O150)+1</f>
        <v>18</v>
      </c>
      <c r="AG151" t="e">
        <f>MAX(#REF!)+1</f>
        <v>#REF!</v>
      </c>
      <c r="AH151">
        <f>MAX(P$4:P150)+1</f>
        <v>4</v>
      </c>
      <c r="AI151" t="e">
        <f>MAX(#REF!)+1</f>
        <v>#REF!</v>
      </c>
      <c r="AK151" s="28">
        <f>LOOKUP(R151,TR!$A$4:$A$11,TR!$B$4:$B$11)</f>
        <v>0.020439814814814817</v>
      </c>
    </row>
    <row r="152" spans="1:37" ht="12.75">
      <c r="A152" s="25" t="s">
        <v>175</v>
      </c>
      <c r="B152" s="29">
        <v>167</v>
      </c>
      <c r="C152" s="24" t="str">
        <f>LOOKUP(B152,'Startovní listina'!$B$3:$B$288,'Startovní listina'!$C$3:$C$288)</f>
        <v>Dlouhý Vladimír</v>
      </c>
      <c r="D152" s="24" t="str">
        <f>LOOKUP(B152,'Startovní listina'!$B$3:$B$288,'Startovní listina'!$D$3:$D$288)</f>
        <v>DLOUHÁNI Roudnice</v>
      </c>
      <c r="E152" s="25">
        <f>LOOKUP(B152,'Startovní listina'!$B$3:$B$288,'Startovní listina'!$E$3:$E$288)</f>
        <v>1960</v>
      </c>
      <c r="F152" s="30">
        <v>0.030625</v>
      </c>
      <c r="G152" s="31" t="str">
        <f t="shared" si="20"/>
        <v> </v>
      </c>
      <c r="H152" s="31">
        <f t="shared" si="21"/>
        <v>37</v>
      </c>
      <c r="I152" s="31" t="str">
        <f t="shared" si="22"/>
        <v> </v>
      </c>
      <c r="J152" s="31" t="str">
        <f t="shared" si="23"/>
        <v> </v>
      </c>
      <c r="K152" s="31" t="str">
        <f t="shared" si="24"/>
        <v> </v>
      </c>
      <c r="L152" s="31" t="str">
        <f t="shared" si="25"/>
        <v> </v>
      </c>
      <c r="M152" s="31" t="str">
        <f t="shared" si="26"/>
        <v> </v>
      </c>
      <c r="N152" s="31" t="str">
        <f t="shared" si="27"/>
        <v> </v>
      </c>
      <c r="O152" s="31" t="str">
        <f t="shared" si="28"/>
        <v> </v>
      </c>
      <c r="P152" s="31" t="str">
        <f t="shared" si="29"/>
        <v> </v>
      </c>
      <c r="Q152" s="26" t="s">
        <v>27</v>
      </c>
      <c r="R152" s="27" t="str">
        <f>LOOKUP(B152,'Startovní listina'!$B$3:$B$288,'Startovní listina'!$F$3:$F$288)</f>
        <v>B</v>
      </c>
      <c r="S152" s="27" t="str">
        <f>LOOKUP(B152,'Startovní listina'!$B$3:$B$288,'Startovní listina'!$I$3:$I$288)</f>
        <v>N</v>
      </c>
      <c r="T152" s="27" t="str">
        <f>LOOKUP(B152,'Startovní listina'!$B$3:$B$288,'Startovní listina'!$J$3:$J$288)</f>
        <v>N</v>
      </c>
      <c r="U152" s="27" t="str">
        <f>LOOKUP(B152,'Startovní listina'!$B$3:$B$288,'Startovní listina'!$O$3:$O$288)</f>
        <v>N</v>
      </c>
      <c r="V152" s="27" t="str">
        <f>LOOKUP(B152,'Startovní listina'!$B$3:$B$288,'Startovní listina'!$P$3:$P$288)</f>
        <v>N</v>
      </c>
      <c r="W152" t="s">
        <v>27</v>
      </c>
      <c r="X152">
        <f>MAX(G$4:G151)+1</f>
        <v>81</v>
      </c>
      <c r="Y152">
        <f>MAX(H$4:H151)+1</f>
        <v>37</v>
      </c>
      <c r="Z152">
        <f>MAX(I$4:I151)+1</f>
        <v>20</v>
      </c>
      <c r="AA152">
        <f>MAX(J$4:J151)+1</f>
        <v>5</v>
      </c>
      <c r="AB152">
        <f>MAX(K$4:K151)+1</f>
        <v>1</v>
      </c>
      <c r="AC152">
        <f>MAX(L$4:L151)+1</f>
        <v>7</v>
      </c>
      <c r="AD152">
        <f>MAX(M$4:M151)+1</f>
        <v>3</v>
      </c>
      <c r="AE152">
        <f>MAX(N$4:N151)+1</f>
        <v>2</v>
      </c>
      <c r="AF152">
        <f>MAX(O$4:O151)+1</f>
        <v>18</v>
      </c>
      <c r="AG152" t="e">
        <f>MAX(#REF!)+1</f>
        <v>#REF!</v>
      </c>
      <c r="AH152">
        <f>MAX(P$4:P151)+1</f>
        <v>4</v>
      </c>
      <c r="AI152" t="e">
        <f>MAX(#REF!)+1</f>
        <v>#REF!</v>
      </c>
      <c r="AK152" s="28">
        <f>LOOKUP(R152,TR!$A$4:$A$11,TR!$B$4:$B$11)</f>
        <v>0.021863425925925925</v>
      </c>
    </row>
    <row r="153" spans="1:37" ht="12.75">
      <c r="A153" s="25" t="s">
        <v>176</v>
      </c>
      <c r="B153" s="29">
        <v>133</v>
      </c>
      <c r="C153" s="24" t="str">
        <f>LOOKUP(B153,'Startovní listina'!$B$3:$B$288,'Startovní listina'!$C$3:$C$288)</f>
        <v>Jandečka Ivan</v>
      </c>
      <c r="D153" s="24" t="str">
        <f>LOOKUP(B153,'Startovní listina'!$B$3:$B$288,'Startovní listina'!$D$3:$D$288)</f>
        <v>SAK Radotín</v>
      </c>
      <c r="E153" s="25">
        <f>LOOKUP(B153,'Startovní listina'!$B$3:$B$288,'Startovní listina'!$E$3:$E$288)</f>
        <v>1961</v>
      </c>
      <c r="F153" s="30">
        <v>0.030648148148148147</v>
      </c>
      <c r="G153" s="31" t="str">
        <f t="shared" si="20"/>
        <v> </v>
      </c>
      <c r="H153" s="31">
        <f t="shared" si="21"/>
        <v>38</v>
      </c>
      <c r="I153" s="31" t="str">
        <f t="shared" si="22"/>
        <v> </v>
      </c>
      <c r="J153" s="31" t="str">
        <f t="shared" si="23"/>
        <v> </v>
      </c>
      <c r="K153" s="31" t="str">
        <f t="shared" si="24"/>
        <v> </v>
      </c>
      <c r="L153" s="31" t="str">
        <f t="shared" si="25"/>
        <v> </v>
      </c>
      <c r="M153" s="31" t="str">
        <f t="shared" si="26"/>
        <v> </v>
      </c>
      <c r="N153" s="31" t="str">
        <f t="shared" si="27"/>
        <v> </v>
      </c>
      <c r="O153" s="31" t="str">
        <f t="shared" si="28"/>
        <v> </v>
      </c>
      <c r="P153" s="31" t="str">
        <f t="shared" si="29"/>
        <v> </v>
      </c>
      <c r="Q153" s="26" t="s">
        <v>27</v>
      </c>
      <c r="R153" s="27" t="str">
        <f>LOOKUP(B153,'Startovní listina'!$B$3:$B$288,'Startovní listina'!$F$3:$F$288)</f>
        <v>B</v>
      </c>
      <c r="S153" s="27" t="str">
        <f>LOOKUP(B153,'Startovní listina'!$B$3:$B$288,'Startovní listina'!$I$3:$I$288)</f>
        <v>N</v>
      </c>
      <c r="T153" s="27" t="str">
        <f>LOOKUP(B153,'Startovní listina'!$B$3:$B$288,'Startovní listina'!$J$3:$J$288)</f>
        <v>N</v>
      </c>
      <c r="U153" s="27" t="str">
        <f>LOOKUP(B153,'Startovní listina'!$B$3:$B$288,'Startovní listina'!$O$3:$O$288)</f>
        <v>N</v>
      </c>
      <c r="V153" s="27" t="str">
        <f>LOOKUP(B153,'Startovní listina'!$B$3:$B$288,'Startovní listina'!$P$3:$P$288)</f>
        <v>N</v>
      </c>
      <c r="W153" t="s">
        <v>27</v>
      </c>
      <c r="X153">
        <f>MAX(G$4:G152)+1</f>
        <v>81</v>
      </c>
      <c r="Y153">
        <f>MAX(H$4:H152)+1</f>
        <v>38</v>
      </c>
      <c r="Z153">
        <f>MAX(I$4:I152)+1</f>
        <v>20</v>
      </c>
      <c r="AA153">
        <f>MAX(J$4:J152)+1</f>
        <v>5</v>
      </c>
      <c r="AB153">
        <f>MAX(K$4:K152)+1</f>
        <v>1</v>
      </c>
      <c r="AC153">
        <f>MAX(L$4:L152)+1</f>
        <v>7</v>
      </c>
      <c r="AD153">
        <f>MAX(M$4:M152)+1</f>
        <v>3</v>
      </c>
      <c r="AE153">
        <f>MAX(N$4:N152)+1</f>
        <v>2</v>
      </c>
      <c r="AF153">
        <f>MAX(O$4:O152)+1</f>
        <v>18</v>
      </c>
      <c r="AG153" t="e">
        <f>MAX(#REF!)+1</f>
        <v>#REF!</v>
      </c>
      <c r="AH153">
        <f>MAX(P$4:P152)+1</f>
        <v>4</v>
      </c>
      <c r="AI153" t="e">
        <f>MAX(#REF!)+1</f>
        <v>#REF!</v>
      </c>
      <c r="AK153" s="28">
        <f>LOOKUP(R153,TR!$A$4:$A$11,TR!$B$4:$B$11)</f>
        <v>0.021863425925925925</v>
      </c>
    </row>
    <row r="154" spans="1:37" ht="12.75">
      <c r="A154" s="25" t="s">
        <v>177</v>
      </c>
      <c r="B154" s="29">
        <v>151</v>
      </c>
      <c r="C154" s="24" t="str">
        <f>LOOKUP(B154,'Startovní listina'!$B$3:$B$288,'Startovní listina'!$C$3:$C$288)</f>
        <v>Prokop Ondřej</v>
      </c>
      <c r="D154" s="24" t="str">
        <f>LOOKUP(B154,'Startovní listina'!$B$3:$B$288,'Startovní listina'!$D$3:$D$288)</f>
        <v>Traged Team Praha</v>
      </c>
      <c r="E154" s="25">
        <f>LOOKUP(B154,'Startovní listina'!$B$3:$B$288,'Startovní listina'!$E$3:$E$288)</f>
        <v>1962</v>
      </c>
      <c r="F154" s="30">
        <v>0.030752314814814816</v>
      </c>
      <c r="G154" s="31" t="str">
        <f t="shared" si="20"/>
        <v> </v>
      </c>
      <c r="H154" s="31">
        <f t="shared" si="21"/>
        <v>39</v>
      </c>
      <c r="I154" s="31" t="str">
        <f t="shared" si="22"/>
        <v> </v>
      </c>
      <c r="J154" s="31" t="str">
        <f t="shared" si="23"/>
        <v> </v>
      </c>
      <c r="K154" s="31" t="str">
        <f t="shared" si="24"/>
        <v> </v>
      </c>
      <c r="L154" s="31" t="str">
        <f t="shared" si="25"/>
        <v> </v>
      </c>
      <c r="M154" s="31" t="str">
        <f t="shared" si="26"/>
        <v> </v>
      </c>
      <c r="N154" s="31" t="str">
        <f t="shared" si="27"/>
        <v> </v>
      </c>
      <c r="O154" s="31" t="str">
        <f t="shared" si="28"/>
        <v> </v>
      </c>
      <c r="P154" s="31" t="str">
        <f t="shared" si="29"/>
        <v> </v>
      </c>
      <c r="Q154" s="26" t="s">
        <v>27</v>
      </c>
      <c r="R154" s="27" t="str">
        <f>LOOKUP(B154,'Startovní listina'!$B$3:$B$288,'Startovní listina'!$F$3:$F$288)</f>
        <v>B</v>
      </c>
      <c r="S154" s="27" t="str">
        <f>LOOKUP(B154,'Startovní listina'!$B$3:$B$288,'Startovní listina'!$I$3:$I$288)</f>
        <v>N</v>
      </c>
      <c r="T154" s="27" t="str">
        <f>LOOKUP(B154,'Startovní listina'!$B$3:$B$288,'Startovní listina'!$J$3:$J$288)</f>
        <v>N</v>
      </c>
      <c r="U154" s="27" t="str">
        <f>LOOKUP(B154,'Startovní listina'!$B$3:$B$288,'Startovní listina'!$O$3:$O$288)</f>
        <v>N</v>
      </c>
      <c r="V154" s="27" t="str">
        <f>LOOKUP(B154,'Startovní listina'!$B$3:$B$288,'Startovní listina'!$P$3:$P$288)</f>
        <v>N</v>
      </c>
      <c r="W154" t="s">
        <v>27</v>
      </c>
      <c r="X154">
        <f>MAX(G$4:G153)+1</f>
        <v>81</v>
      </c>
      <c r="Y154">
        <f>MAX(H$4:H153)+1</f>
        <v>39</v>
      </c>
      <c r="Z154">
        <f>MAX(I$4:I153)+1</f>
        <v>20</v>
      </c>
      <c r="AA154">
        <f>MAX(J$4:J153)+1</f>
        <v>5</v>
      </c>
      <c r="AB154">
        <f>MAX(K$4:K153)+1</f>
        <v>1</v>
      </c>
      <c r="AC154">
        <f>MAX(L$4:L153)+1</f>
        <v>7</v>
      </c>
      <c r="AD154">
        <f>MAX(M$4:M153)+1</f>
        <v>3</v>
      </c>
      <c r="AE154">
        <f>MAX(N$4:N153)+1</f>
        <v>2</v>
      </c>
      <c r="AF154">
        <f>MAX(O$4:O153)+1</f>
        <v>18</v>
      </c>
      <c r="AG154" t="e">
        <f>MAX(#REF!)+1</f>
        <v>#REF!</v>
      </c>
      <c r="AH154">
        <f>MAX(P$4:P153)+1</f>
        <v>4</v>
      </c>
      <c r="AI154" t="e">
        <f>MAX(#REF!)+1</f>
        <v>#REF!</v>
      </c>
      <c r="AK154" s="28">
        <f>LOOKUP(R154,TR!$A$4:$A$11,TR!$B$4:$B$11)</f>
        <v>0.021863425925925925</v>
      </c>
    </row>
    <row r="155" spans="1:37" ht="12.75">
      <c r="A155" s="25" t="s">
        <v>178</v>
      </c>
      <c r="B155" s="29">
        <v>305</v>
      </c>
      <c r="C155" s="24" t="str">
        <f>LOOKUP(B155,'Startovní listina'!$B$3:$B$288,'Startovní listina'!$C$3:$C$288)</f>
        <v>Jelínek Matěj</v>
      </c>
      <c r="D155" s="24" t="str">
        <f>LOOKUP(B155,'Startovní listina'!$B$3:$B$288,'Startovní listina'!$D$3:$D$288)</f>
        <v>Hvězda SKP Pardubice</v>
      </c>
      <c r="E155" s="25">
        <f>LOOKUP(B155,'Startovní listina'!$B$3:$B$288,'Startovní listina'!$E$3:$E$288)</f>
        <v>1942</v>
      </c>
      <c r="F155" s="32">
        <v>0.030763888888888886</v>
      </c>
      <c r="G155" s="31" t="str">
        <f t="shared" si="20"/>
        <v> </v>
      </c>
      <c r="H155" s="31" t="str">
        <f t="shared" si="21"/>
        <v> </v>
      </c>
      <c r="I155" s="31" t="str">
        <f t="shared" si="22"/>
        <v> </v>
      </c>
      <c r="J155" s="31">
        <f t="shared" si="23"/>
        <v>5</v>
      </c>
      <c r="K155" s="31" t="str">
        <f t="shared" si="24"/>
        <v> </v>
      </c>
      <c r="L155" s="31" t="str">
        <f t="shared" si="25"/>
        <v> </v>
      </c>
      <c r="M155" s="31" t="str">
        <f t="shared" si="26"/>
        <v> </v>
      </c>
      <c r="N155" s="31" t="str">
        <f t="shared" si="27"/>
        <v> </v>
      </c>
      <c r="O155" s="31" t="str">
        <f t="shared" si="28"/>
        <v> </v>
      </c>
      <c r="P155" s="31" t="str">
        <f t="shared" si="29"/>
        <v> </v>
      </c>
      <c r="Q155" s="26" t="s">
        <v>27</v>
      </c>
      <c r="R155" s="27" t="str">
        <f>LOOKUP(B155,'Startovní listina'!$B$3:$B$288,'Startovní listina'!$F$3:$F$288)</f>
        <v>D</v>
      </c>
      <c r="S155" s="27" t="str">
        <f>LOOKUP(B155,'Startovní listina'!$B$3:$B$288,'Startovní listina'!$I$3:$I$288)</f>
        <v>N</v>
      </c>
      <c r="T155" s="27" t="str">
        <f>LOOKUP(B155,'Startovní listina'!$B$3:$B$288,'Startovní listina'!$J$3:$J$288)</f>
        <v>N</v>
      </c>
      <c r="U155" s="27" t="str">
        <f>LOOKUP(B155,'Startovní listina'!$B$3:$B$288,'Startovní listina'!$O$3:$O$288)</f>
        <v>N</v>
      </c>
      <c r="V155" s="27" t="str">
        <f>LOOKUP(B155,'Startovní listina'!$B$3:$B$288,'Startovní listina'!$P$3:$P$288)</f>
        <v>N</v>
      </c>
      <c r="W155" t="s">
        <v>27</v>
      </c>
      <c r="X155">
        <f>MAX(G$4:G154)+1</f>
        <v>81</v>
      </c>
      <c r="Y155">
        <f>MAX(H$4:H154)+1</f>
        <v>40</v>
      </c>
      <c r="Z155">
        <f>MAX(I$4:I154)+1</f>
        <v>20</v>
      </c>
      <c r="AA155">
        <f>MAX(J$4:J154)+1</f>
        <v>5</v>
      </c>
      <c r="AB155">
        <f>MAX(K$4:K154)+1</f>
        <v>1</v>
      </c>
      <c r="AC155">
        <f>MAX(L$4:L154)+1</f>
        <v>7</v>
      </c>
      <c r="AD155">
        <f>MAX(M$4:M154)+1</f>
        <v>3</v>
      </c>
      <c r="AE155">
        <f>MAX(N$4:N154)+1</f>
        <v>2</v>
      </c>
      <c r="AF155">
        <f>MAX(O$4:O154)+1</f>
        <v>18</v>
      </c>
      <c r="AG155" t="e">
        <f>MAX(#REF!)+1</f>
        <v>#REF!</v>
      </c>
      <c r="AH155">
        <f>MAX(P$4:P154)+1</f>
        <v>4</v>
      </c>
      <c r="AI155" t="e">
        <f>MAX(#REF!)+1</f>
        <v>#REF!</v>
      </c>
      <c r="AK155" s="28">
        <f>LOOKUP(R155,TR!$A$4:$A$11,TR!$B$4:$B$11)</f>
        <v>0.025543981481481483</v>
      </c>
    </row>
    <row r="156" spans="1:37" ht="12.75">
      <c r="A156" s="25" t="s">
        <v>179</v>
      </c>
      <c r="B156" s="29">
        <v>150</v>
      </c>
      <c r="C156" s="24" t="str">
        <f>LOOKUP(B156,'Startovní listina'!$B$3:$B$288,'Startovní listina'!$C$3:$C$288)</f>
        <v>Procházka Jaroslav</v>
      </c>
      <c r="D156" s="24" t="str">
        <f>LOOKUP(B156,'Startovní listina'!$B$3:$B$288,'Startovní listina'!$D$3:$D$288)</f>
        <v>Světlá nad Sázavou</v>
      </c>
      <c r="E156" s="25">
        <f>LOOKUP(B156,'Startovní listina'!$B$3:$B$288,'Startovní listina'!$E$3:$E$288)</f>
        <v>1961</v>
      </c>
      <c r="F156" s="30">
        <v>0.030775462962962966</v>
      </c>
      <c r="G156" s="31" t="str">
        <f t="shared" si="20"/>
        <v> </v>
      </c>
      <c r="H156" s="31">
        <f t="shared" si="21"/>
        <v>40</v>
      </c>
      <c r="I156" s="31" t="str">
        <f t="shared" si="22"/>
        <v> </v>
      </c>
      <c r="J156" s="31" t="str">
        <f t="shared" si="23"/>
        <v> </v>
      </c>
      <c r="K156" s="31" t="str">
        <f t="shared" si="24"/>
        <v> </v>
      </c>
      <c r="L156" s="31" t="str">
        <f t="shared" si="25"/>
        <v> </v>
      </c>
      <c r="M156" s="31" t="str">
        <f t="shared" si="26"/>
        <v> </v>
      </c>
      <c r="N156" s="31" t="str">
        <f t="shared" si="27"/>
        <v> </v>
      </c>
      <c r="O156" s="31" t="str">
        <f t="shared" si="28"/>
        <v> </v>
      </c>
      <c r="P156" s="31" t="str">
        <f t="shared" si="29"/>
        <v> </v>
      </c>
      <c r="Q156" s="26" t="s">
        <v>27</v>
      </c>
      <c r="R156" s="27" t="str">
        <f>LOOKUP(B156,'Startovní listina'!$B$3:$B$288,'Startovní listina'!$F$3:$F$288)</f>
        <v>B</v>
      </c>
      <c r="S156" s="27" t="str">
        <f>LOOKUP(B156,'Startovní listina'!$B$3:$B$288,'Startovní listina'!$I$3:$I$288)</f>
        <v>N</v>
      </c>
      <c r="T156" s="27" t="str">
        <f>LOOKUP(B156,'Startovní listina'!$B$3:$B$288,'Startovní listina'!$J$3:$J$288)</f>
        <v>N</v>
      </c>
      <c r="U156" s="27" t="str">
        <f>LOOKUP(B156,'Startovní listina'!$B$3:$B$288,'Startovní listina'!$O$3:$O$288)</f>
        <v>N</v>
      </c>
      <c r="V156" s="27" t="str">
        <f>LOOKUP(B156,'Startovní listina'!$B$3:$B$288,'Startovní listina'!$P$3:$P$288)</f>
        <v>N</v>
      </c>
      <c r="W156" t="s">
        <v>27</v>
      </c>
      <c r="X156">
        <f>MAX(G$4:G155)+1</f>
        <v>81</v>
      </c>
      <c r="Y156">
        <f>MAX(H$4:H155)+1</f>
        <v>40</v>
      </c>
      <c r="Z156">
        <f>MAX(I$4:I155)+1</f>
        <v>20</v>
      </c>
      <c r="AA156">
        <f>MAX(J$4:J155)+1</f>
        <v>6</v>
      </c>
      <c r="AB156">
        <f>MAX(K$4:K155)+1</f>
        <v>1</v>
      </c>
      <c r="AC156">
        <f>MAX(L$4:L155)+1</f>
        <v>7</v>
      </c>
      <c r="AD156">
        <f>MAX(M$4:M155)+1</f>
        <v>3</v>
      </c>
      <c r="AE156">
        <f>MAX(N$4:N155)+1</f>
        <v>2</v>
      </c>
      <c r="AF156">
        <f>MAX(O$4:O155)+1</f>
        <v>18</v>
      </c>
      <c r="AG156" t="e">
        <f>MAX(#REF!)+1</f>
        <v>#REF!</v>
      </c>
      <c r="AH156">
        <f>MAX(P$4:P155)+1</f>
        <v>4</v>
      </c>
      <c r="AI156" t="e">
        <f>MAX(#REF!)+1</f>
        <v>#REF!</v>
      </c>
      <c r="AK156" s="28">
        <f>LOOKUP(R156,TR!$A$4:$A$11,TR!$B$4:$B$11)</f>
        <v>0.021863425925925925</v>
      </c>
    </row>
    <row r="157" spans="1:37" ht="12.75">
      <c r="A157" s="25" t="s">
        <v>180</v>
      </c>
      <c r="B157" s="29">
        <v>39</v>
      </c>
      <c r="C157" s="24" t="str">
        <f>LOOKUP(B157,'Startovní listina'!$B$3:$B$288,'Startovní listina'!$C$3:$C$288)</f>
        <v>Slovák Jan</v>
      </c>
      <c r="D157" s="24" t="str">
        <f>LOOKUP(B157,'Startovní listina'!$B$3:$B$288,'Startovní listina'!$D$3:$D$288)</f>
        <v>Pečky</v>
      </c>
      <c r="E157" s="25">
        <f>LOOKUP(B157,'Startovní listina'!$B$3:$B$288,'Startovní listina'!$E$3:$E$288)</f>
        <v>1972</v>
      </c>
      <c r="F157" s="30">
        <v>0.03091435185185185</v>
      </c>
      <c r="G157" s="31">
        <f t="shared" si="20"/>
        <v>81</v>
      </c>
      <c r="H157" s="31" t="str">
        <f t="shared" si="21"/>
        <v> </v>
      </c>
      <c r="I157" s="31" t="str">
        <f t="shared" si="22"/>
        <v> </v>
      </c>
      <c r="J157" s="31" t="str">
        <f t="shared" si="23"/>
        <v> </v>
      </c>
      <c r="K157" s="31" t="str">
        <f t="shared" si="24"/>
        <v> </v>
      </c>
      <c r="L157" s="31" t="str">
        <f t="shared" si="25"/>
        <v> </v>
      </c>
      <c r="M157" s="31" t="str">
        <f t="shared" si="26"/>
        <v> </v>
      </c>
      <c r="N157" s="31" t="str">
        <f t="shared" si="27"/>
        <v> </v>
      </c>
      <c r="O157" s="31">
        <f t="shared" si="28"/>
        <v>18</v>
      </c>
      <c r="P157" s="31">
        <f t="shared" si="29"/>
        <v>4</v>
      </c>
      <c r="Q157" s="26" t="s">
        <v>27</v>
      </c>
      <c r="R157" s="27" t="str">
        <f>LOOKUP(B157,'Startovní listina'!$B$3:$B$288,'Startovní listina'!$F$3:$F$288)</f>
        <v>A</v>
      </c>
      <c r="S157" s="27" t="str">
        <f>LOOKUP(B157,'Startovní listina'!$B$3:$B$288,'Startovní listina'!$I$3:$I$288)</f>
        <v>A</v>
      </c>
      <c r="T157" s="27" t="str">
        <f>LOOKUP(B157,'Startovní listina'!$B$3:$B$288,'Startovní listina'!$J$3:$J$288)</f>
        <v>N</v>
      </c>
      <c r="U157" s="27" t="str">
        <f>LOOKUP(B157,'Startovní listina'!$B$3:$B$288,'Startovní listina'!$O$3:$O$288)</f>
        <v>A</v>
      </c>
      <c r="V157" s="27" t="str">
        <f>LOOKUP(B157,'Startovní listina'!$B$3:$B$288,'Startovní listina'!$P$3:$P$288)</f>
        <v>N</v>
      </c>
      <c r="W157" t="s">
        <v>27</v>
      </c>
      <c r="X157">
        <f>MAX(G$4:G156)+1</f>
        <v>81</v>
      </c>
      <c r="Y157">
        <f>MAX(H$4:H156)+1</f>
        <v>41</v>
      </c>
      <c r="Z157">
        <f>MAX(I$4:I156)+1</f>
        <v>20</v>
      </c>
      <c r="AA157">
        <f>MAX(J$4:J156)+1</f>
        <v>6</v>
      </c>
      <c r="AB157">
        <f>MAX(K$4:K156)+1</f>
        <v>1</v>
      </c>
      <c r="AC157">
        <f>MAX(L$4:L156)+1</f>
        <v>7</v>
      </c>
      <c r="AD157">
        <f>MAX(M$4:M156)+1</f>
        <v>3</v>
      </c>
      <c r="AE157">
        <f>MAX(N$4:N156)+1</f>
        <v>2</v>
      </c>
      <c r="AF157">
        <f>MAX(O$4:O156)+1</f>
        <v>18</v>
      </c>
      <c r="AG157" t="e">
        <f>MAX(#REF!)+1</f>
        <v>#REF!</v>
      </c>
      <c r="AH157">
        <f>MAX(P$4:P156)+1</f>
        <v>4</v>
      </c>
      <c r="AI157" t="e">
        <f>MAX(#REF!)+1</f>
        <v>#REF!</v>
      </c>
      <c r="AK157" s="28">
        <f>LOOKUP(R157,TR!$A$4:$A$11,TR!$B$4:$B$11)</f>
        <v>0.020439814814814817</v>
      </c>
    </row>
    <row r="158" spans="1:37" ht="12.75">
      <c r="A158" s="25" t="s">
        <v>181</v>
      </c>
      <c r="B158" s="29">
        <v>323</v>
      </c>
      <c r="C158" s="24" t="str">
        <f>LOOKUP(B158,'Startovní listina'!$B$3:$B$288,'Startovní listina'!$C$3:$C$288)</f>
        <v>Chocholouš Dalibor</v>
      </c>
      <c r="D158" s="24" t="str">
        <f>LOOKUP(B158,'Startovní listina'!$B$3:$B$288,'Startovní listina'!$D$3:$D$288)</f>
        <v>Dubina Pardubice</v>
      </c>
      <c r="E158" s="25">
        <f>LOOKUP(B158,'Startovní listina'!$B$3:$B$288,'Startovní listina'!$E$3:$E$288)</f>
        <v>1946</v>
      </c>
      <c r="F158" s="30">
        <v>0.03096064814814815</v>
      </c>
      <c r="G158" s="31" t="str">
        <f t="shared" si="20"/>
        <v> </v>
      </c>
      <c r="H158" s="31" t="str">
        <f t="shared" si="21"/>
        <v> </v>
      </c>
      <c r="I158" s="31" t="str">
        <f t="shared" si="22"/>
        <v> </v>
      </c>
      <c r="J158" s="31">
        <f t="shared" si="23"/>
        <v>6</v>
      </c>
      <c r="K158" s="31" t="str">
        <f t="shared" si="24"/>
        <v> </v>
      </c>
      <c r="L158" s="31" t="str">
        <f t="shared" si="25"/>
        <v> </v>
      </c>
      <c r="M158" s="31" t="str">
        <f t="shared" si="26"/>
        <v> </v>
      </c>
      <c r="N158" s="31" t="str">
        <f t="shared" si="27"/>
        <v> </v>
      </c>
      <c r="O158" s="31" t="str">
        <f t="shared" si="28"/>
        <v> </v>
      </c>
      <c r="P158" s="31" t="str">
        <f t="shared" si="29"/>
        <v> </v>
      </c>
      <c r="Q158" s="26" t="s">
        <v>27</v>
      </c>
      <c r="R158" s="27" t="str">
        <f>LOOKUP(B158,'Startovní listina'!$B$3:$B$288,'Startovní listina'!$F$3:$F$288)</f>
        <v>D</v>
      </c>
      <c r="S158" s="27" t="str">
        <f>LOOKUP(B158,'Startovní listina'!$B$3:$B$288,'Startovní listina'!$I$3:$I$288)</f>
        <v>N</v>
      </c>
      <c r="T158" s="27" t="str">
        <f>LOOKUP(B158,'Startovní listina'!$B$3:$B$288,'Startovní listina'!$J$3:$J$288)</f>
        <v>N</v>
      </c>
      <c r="U158" s="27" t="str">
        <f>LOOKUP(B158,'Startovní listina'!$B$3:$B$288,'Startovní listina'!$O$3:$O$288)</f>
        <v>N</v>
      </c>
      <c r="V158" s="27" t="str">
        <f>LOOKUP(B158,'Startovní listina'!$B$3:$B$288,'Startovní listina'!$P$3:$P$288)</f>
        <v>N</v>
      </c>
      <c r="W158" t="s">
        <v>27</v>
      </c>
      <c r="X158">
        <f>MAX(G$4:G157)+1</f>
        <v>82</v>
      </c>
      <c r="Y158">
        <f>MAX(H$4:H157)+1</f>
        <v>41</v>
      </c>
      <c r="Z158">
        <f>MAX(I$4:I157)+1</f>
        <v>20</v>
      </c>
      <c r="AA158">
        <f>MAX(J$4:J157)+1</f>
        <v>6</v>
      </c>
      <c r="AB158">
        <f>MAX(K$4:K157)+1</f>
        <v>1</v>
      </c>
      <c r="AC158">
        <f>MAX(L$4:L157)+1</f>
        <v>7</v>
      </c>
      <c r="AD158">
        <f>MAX(M$4:M157)+1</f>
        <v>3</v>
      </c>
      <c r="AE158">
        <f>MAX(N$4:N157)+1</f>
        <v>2</v>
      </c>
      <c r="AF158">
        <f>MAX(O$4:O157)+1</f>
        <v>19</v>
      </c>
      <c r="AG158" t="e">
        <f>MAX(#REF!)+1</f>
        <v>#REF!</v>
      </c>
      <c r="AH158">
        <f>MAX(P$4:P157)+1</f>
        <v>5</v>
      </c>
      <c r="AI158" t="e">
        <f>MAX(#REF!)+1</f>
        <v>#REF!</v>
      </c>
      <c r="AK158" s="28">
        <f>LOOKUP(R158,TR!$A$4:$A$11,TR!$B$4:$B$11)</f>
        <v>0.025543981481481483</v>
      </c>
    </row>
    <row r="159" spans="1:37" ht="12.75">
      <c r="A159" s="25" t="s">
        <v>182</v>
      </c>
      <c r="B159" s="29">
        <v>110</v>
      </c>
      <c r="C159" s="24" t="str">
        <f>LOOKUP(B159,'Startovní listina'!$B$3:$B$288,'Startovní listina'!$C$3:$C$288)</f>
        <v>Šanda Jiří</v>
      </c>
      <c r="D159" s="24" t="str">
        <f>LOOKUP(B159,'Startovní listina'!$B$3:$B$288,'Startovní listina'!$D$3:$D$288)</f>
        <v>Sokol Kolín</v>
      </c>
      <c r="E159" s="25">
        <f>LOOKUP(B159,'Startovní listina'!$B$3:$B$288,'Startovní listina'!$E$3:$E$288)</f>
        <v>1971</v>
      </c>
      <c r="F159" s="30">
        <v>0.03099537037037037</v>
      </c>
      <c r="G159" s="31">
        <f t="shared" si="20"/>
        <v>82</v>
      </c>
      <c r="H159" s="31" t="str">
        <f t="shared" si="21"/>
        <v> </v>
      </c>
      <c r="I159" s="31" t="str">
        <f t="shared" si="22"/>
        <v> </v>
      </c>
      <c r="J159" s="31" t="str">
        <f t="shared" si="23"/>
        <v> </v>
      </c>
      <c r="K159" s="31" t="str">
        <f t="shared" si="24"/>
        <v> </v>
      </c>
      <c r="L159" s="31" t="str">
        <f t="shared" si="25"/>
        <v> </v>
      </c>
      <c r="M159" s="31" t="str">
        <f t="shared" si="26"/>
        <v> </v>
      </c>
      <c r="N159" s="31" t="str">
        <f t="shared" si="27"/>
        <v> </v>
      </c>
      <c r="O159" s="31">
        <f t="shared" si="28"/>
        <v>19</v>
      </c>
      <c r="P159" s="31" t="str">
        <f t="shared" si="29"/>
        <v> </v>
      </c>
      <c r="Q159" s="26" t="s">
        <v>27</v>
      </c>
      <c r="R159" s="27" t="str">
        <f>LOOKUP(B159,'Startovní listina'!$B$3:$B$288,'Startovní listina'!$F$3:$F$288)</f>
        <v>A</v>
      </c>
      <c r="S159" s="27" t="str">
        <f>LOOKUP(B159,'Startovní listina'!$B$3:$B$288,'Startovní listina'!$I$3:$I$288)</f>
        <v>A</v>
      </c>
      <c r="T159" s="27" t="str">
        <f>LOOKUP(B159,'Startovní listina'!$B$3:$B$288,'Startovní listina'!$J$3:$J$288)</f>
        <v>N</v>
      </c>
      <c r="U159" s="27" t="str">
        <f>LOOKUP(B159,'Startovní listina'!$B$3:$B$288,'Startovní listina'!$O$3:$O$288)</f>
        <v>N</v>
      </c>
      <c r="V159" s="27" t="str">
        <f>LOOKUP(B159,'Startovní listina'!$B$3:$B$288,'Startovní listina'!$P$3:$P$288)</f>
        <v>N</v>
      </c>
      <c r="W159" t="s">
        <v>27</v>
      </c>
      <c r="X159">
        <f>MAX(G$4:G158)+1</f>
        <v>82</v>
      </c>
      <c r="Y159">
        <f>MAX(H$4:H158)+1</f>
        <v>41</v>
      </c>
      <c r="Z159">
        <f>MAX(I$4:I158)+1</f>
        <v>20</v>
      </c>
      <c r="AA159">
        <f>MAX(J$4:J158)+1</f>
        <v>7</v>
      </c>
      <c r="AB159">
        <f>MAX(K$4:K158)+1</f>
        <v>1</v>
      </c>
      <c r="AC159">
        <f>MAX(L$4:L158)+1</f>
        <v>7</v>
      </c>
      <c r="AD159">
        <f>MAX(M$4:M158)+1</f>
        <v>3</v>
      </c>
      <c r="AE159">
        <f>MAX(N$4:N158)+1</f>
        <v>2</v>
      </c>
      <c r="AF159">
        <f>MAX(O$4:O158)+1</f>
        <v>19</v>
      </c>
      <c r="AG159" t="e">
        <f>MAX(#REF!)+1</f>
        <v>#REF!</v>
      </c>
      <c r="AH159">
        <f>MAX(P$4:P158)+1</f>
        <v>5</v>
      </c>
      <c r="AI159" t="e">
        <f>MAX(#REF!)+1</f>
        <v>#REF!</v>
      </c>
      <c r="AK159" s="28">
        <f>LOOKUP(R159,TR!$A$4:$A$11,TR!$B$4:$B$11)</f>
        <v>0.020439814814814817</v>
      </c>
    </row>
    <row r="160" spans="1:37" s="160" customFormat="1" ht="12.75">
      <c r="A160" s="154" t="s">
        <v>183</v>
      </c>
      <c r="B160" s="162">
        <v>318</v>
      </c>
      <c r="C160" s="153" t="str">
        <f>LOOKUP(B160,'Startovní listina'!$B$3:$B$288,'Startovní listina'!$C$3:$C$288)</f>
        <v>Hlusička Josef</v>
      </c>
      <c r="D160" s="153" t="str">
        <f>LOOKUP(B160,'Startovní listina'!$B$3:$B$288,'Startovní listina'!$D$3:$D$288)</f>
        <v>Liga 100 Praha</v>
      </c>
      <c r="E160" s="154">
        <f>LOOKUP(B160,'Startovní listina'!$B$3:$B$288,'Startovní listina'!$E$3:$E$288)</f>
        <v>1938</v>
      </c>
      <c r="F160" s="163">
        <v>0.031099537037037037</v>
      </c>
      <c r="G160" s="164" t="str">
        <f t="shared" si="20"/>
        <v> </v>
      </c>
      <c r="H160" s="164" t="str">
        <f t="shared" si="21"/>
        <v> </v>
      </c>
      <c r="I160" s="164" t="str">
        <f t="shared" si="22"/>
        <v> </v>
      </c>
      <c r="J160" s="164" t="str">
        <f t="shared" si="23"/>
        <v> </v>
      </c>
      <c r="K160" s="164">
        <f t="shared" si="24"/>
        <v>1</v>
      </c>
      <c r="L160" s="164" t="str">
        <f t="shared" si="25"/>
        <v> </v>
      </c>
      <c r="M160" s="164" t="str">
        <f t="shared" si="26"/>
        <v> </v>
      </c>
      <c r="N160" s="164" t="str">
        <f t="shared" si="27"/>
        <v> </v>
      </c>
      <c r="O160" s="164" t="str">
        <f t="shared" si="28"/>
        <v> </v>
      </c>
      <c r="P160" s="164" t="str">
        <f t="shared" si="29"/>
        <v> </v>
      </c>
      <c r="Q160" s="158" t="s">
        <v>27</v>
      </c>
      <c r="R160" s="159" t="str">
        <f>LOOKUP(B160,'Startovní listina'!$B$3:$B$288,'Startovní listina'!$F$3:$F$288)</f>
        <v>E</v>
      </c>
      <c r="S160" s="159" t="str">
        <f>LOOKUP(B160,'Startovní listina'!$B$3:$B$288,'Startovní listina'!$I$3:$I$288)</f>
        <v>N</v>
      </c>
      <c r="T160" s="159" t="str">
        <f>LOOKUP(B160,'Startovní listina'!$B$3:$B$288,'Startovní listina'!$J$3:$J$288)</f>
        <v>N</v>
      </c>
      <c r="U160" s="159" t="str">
        <f>LOOKUP(B160,'Startovní listina'!$B$3:$B$288,'Startovní listina'!$O$3:$O$288)</f>
        <v>N</v>
      </c>
      <c r="V160" s="159" t="str">
        <f>LOOKUP(B160,'Startovní listina'!$B$3:$B$288,'Startovní listina'!$P$3:$P$288)</f>
        <v>N</v>
      </c>
      <c r="W160" s="160" t="s">
        <v>27</v>
      </c>
      <c r="X160" s="160">
        <f>MAX(G$4:G159)+1</f>
        <v>83</v>
      </c>
      <c r="Y160" s="160">
        <f>MAX(H$4:H159)+1</f>
        <v>41</v>
      </c>
      <c r="Z160" s="160">
        <f>MAX(I$4:I159)+1</f>
        <v>20</v>
      </c>
      <c r="AA160" s="160">
        <f>MAX(J$4:J159)+1</f>
        <v>7</v>
      </c>
      <c r="AB160" s="160">
        <f>MAX(K$4:K159)+1</f>
        <v>1</v>
      </c>
      <c r="AC160" s="160">
        <f>MAX(L$4:L159)+1</f>
        <v>7</v>
      </c>
      <c r="AD160" s="160">
        <f>MAX(M$4:M159)+1</f>
        <v>3</v>
      </c>
      <c r="AE160" s="160">
        <f>MAX(N$4:N159)+1</f>
        <v>2</v>
      </c>
      <c r="AF160" s="160">
        <f>MAX(O$4:O159)+1</f>
        <v>20</v>
      </c>
      <c r="AG160" s="160" t="e">
        <f>MAX(#REF!)+1</f>
        <v>#REF!</v>
      </c>
      <c r="AH160" s="160">
        <f>MAX(P$4:P159)+1</f>
        <v>5</v>
      </c>
      <c r="AI160" s="160" t="e">
        <f>MAX(#REF!)+1</f>
        <v>#REF!</v>
      </c>
      <c r="AK160" s="161">
        <f>LOOKUP(R160,TR!$A$4:$A$11,TR!$B$4:$B$11)</f>
        <v>0.027777777777777776</v>
      </c>
    </row>
    <row r="161" spans="1:37" ht="12.75">
      <c r="A161" s="25" t="s">
        <v>184</v>
      </c>
      <c r="B161" s="29">
        <v>362</v>
      </c>
      <c r="C161" s="24" t="str">
        <f>LOOKUP(B161,'Startovní listina'!$B$3:$B$288,'Startovní listina'!$C$3:$C$288)</f>
        <v>Tůmová Naděžda</v>
      </c>
      <c r="D161" s="24" t="str">
        <f>LOOKUP(B161,'Startovní listina'!$B$3:$B$288,'Startovní listina'!$D$3:$D$288)</f>
        <v>Atletika Jihlava</v>
      </c>
      <c r="E161" s="25">
        <f>LOOKUP(B161,'Startovní listina'!$B$3:$B$288,'Startovní listina'!$E$3:$E$288)</f>
        <v>1963</v>
      </c>
      <c r="F161" s="30">
        <v>0.031203703703703702</v>
      </c>
      <c r="G161" s="31" t="str">
        <f t="shared" si="20"/>
        <v> </v>
      </c>
      <c r="H161" s="31" t="str">
        <f t="shared" si="21"/>
        <v> </v>
      </c>
      <c r="I161" s="31" t="str">
        <f t="shared" si="22"/>
        <v> </v>
      </c>
      <c r="J161" s="31" t="str">
        <f t="shared" si="23"/>
        <v> </v>
      </c>
      <c r="K161" s="31" t="str">
        <f t="shared" si="24"/>
        <v> </v>
      </c>
      <c r="L161" s="31" t="str">
        <f t="shared" si="25"/>
        <v> </v>
      </c>
      <c r="M161" s="31" t="str">
        <f t="shared" si="26"/>
        <v> </v>
      </c>
      <c r="N161" s="31">
        <f t="shared" si="27"/>
        <v>2</v>
      </c>
      <c r="O161" s="31" t="str">
        <f t="shared" si="28"/>
        <v> </v>
      </c>
      <c r="P161" s="31" t="str">
        <f t="shared" si="29"/>
        <v> </v>
      </c>
      <c r="Q161" s="26" t="s">
        <v>27</v>
      </c>
      <c r="R161" s="27" t="str">
        <f>LOOKUP(B161,'Startovní listina'!$B$3:$B$288,'Startovní listina'!$F$3:$F$288)</f>
        <v>H</v>
      </c>
      <c r="S161" s="27" t="str">
        <f>LOOKUP(B161,'Startovní listina'!$B$3:$B$288,'Startovní listina'!$I$3:$I$288)</f>
        <v>N</v>
      </c>
      <c r="T161" s="27" t="str">
        <f>LOOKUP(B161,'Startovní listina'!$B$3:$B$288,'Startovní listina'!$J$3:$J$288)</f>
        <v>N</v>
      </c>
      <c r="U161" s="27" t="str">
        <f>LOOKUP(B161,'Startovní listina'!$B$3:$B$288,'Startovní listina'!$O$3:$O$288)</f>
        <v>N</v>
      </c>
      <c r="V161" s="27" t="str">
        <f>LOOKUP(B161,'Startovní listina'!$B$3:$B$288,'Startovní listina'!$P$3:$P$288)</f>
        <v>N</v>
      </c>
      <c r="W161" t="s">
        <v>27</v>
      </c>
      <c r="X161">
        <f>MAX(G$4:G160)+1</f>
        <v>83</v>
      </c>
      <c r="Y161">
        <f>MAX(H$4:H160)+1</f>
        <v>41</v>
      </c>
      <c r="Z161">
        <f>MAX(I$4:I160)+1</f>
        <v>20</v>
      </c>
      <c r="AA161">
        <f>MAX(J$4:J160)+1</f>
        <v>7</v>
      </c>
      <c r="AB161">
        <f>MAX(K$4:K160)+1</f>
        <v>2</v>
      </c>
      <c r="AC161">
        <f>MAX(L$4:L160)+1</f>
        <v>7</v>
      </c>
      <c r="AD161">
        <f>MAX(M$4:M160)+1</f>
        <v>3</v>
      </c>
      <c r="AE161">
        <f>MAX(N$4:N160)+1</f>
        <v>2</v>
      </c>
      <c r="AF161">
        <f>MAX(O$4:O160)+1</f>
        <v>20</v>
      </c>
      <c r="AG161" t="e">
        <f>MAX(#REF!)+1</f>
        <v>#REF!</v>
      </c>
      <c r="AH161">
        <f>MAX(P$4:P160)+1</f>
        <v>5</v>
      </c>
      <c r="AI161" t="e">
        <f>MAX(#REF!)+1</f>
        <v>#REF!</v>
      </c>
      <c r="AK161" s="28">
        <f>LOOKUP(R161,TR!$A$4:$A$11,TR!$B$4:$B$11)</f>
        <v>0.02884259259259259</v>
      </c>
    </row>
    <row r="162" spans="1:37" ht="12.75">
      <c r="A162" s="25" t="s">
        <v>185</v>
      </c>
      <c r="B162" s="29">
        <v>75</v>
      </c>
      <c r="C162" s="24" t="str">
        <f>LOOKUP(B162,'Startovní listina'!$B$3:$B$288,'Startovní listina'!$C$3:$C$288)</f>
        <v>Frühauf Jiljí</v>
      </c>
      <c r="D162" s="24" t="str">
        <f>LOOKUP(B162,'Startovní listina'!$B$3:$B$288,'Startovní listina'!$D$3:$D$288)</f>
        <v>Česká spořitelna</v>
      </c>
      <c r="E162" s="25">
        <f>LOOKUP(B162,'Startovní listina'!$B$3:$B$288,'Startovní listina'!$E$3:$E$288)</f>
        <v>1975</v>
      </c>
      <c r="F162" s="30">
        <v>0.03123842592592593</v>
      </c>
      <c r="G162" s="31">
        <f t="shared" si="20"/>
        <v>83</v>
      </c>
      <c r="H162" s="31" t="str">
        <f t="shared" si="21"/>
        <v> </v>
      </c>
      <c r="I162" s="31" t="str">
        <f t="shared" si="22"/>
        <v> </v>
      </c>
      <c r="J162" s="31" t="str">
        <f t="shared" si="23"/>
        <v> </v>
      </c>
      <c r="K162" s="31" t="str">
        <f t="shared" si="24"/>
        <v> </v>
      </c>
      <c r="L162" s="31" t="str">
        <f t="shared" si="25"/>
        <v> </v>
      </c>
      <c r="M162" s="31" t="str">
        <f t="shared" si="26"/>
        <v> </v>
      </c>
      <c r="N162" s="31" t="str">
        <f t="shared" si="27"/>
        <v> </v>
      </c>
      <c r="O162" s="31" t="str">
        <f t="shared" si="28"/>
        <v> </v>
      </c>
      <c r="P162" s="31" t="str">
        <f t="shared" si="29"/>
        <v> </v>
      </c>
      <c r="Q162" s="26" t="s">
        <v>27</v>
      </c>
      <c r="R162" s="27" t="str">
        <f>LOOKUP(B162,'Startovní listina'!$B$3:$B$288,'Startovní listina'!$F$3:$F$288)</f>
        <v>A</v>
      </c>
      <c r="S162" s="27" t="str">
        <f>LOOKUP(B162,'Startovní listina'!$B$3:$B$288,'Startovní listina'!$I$3:$I$288)</f>
        <v>N</v>
      </c>
      <c r="T162" s="27" t="str">
        <f>LOOKUP(B162,'Startovní listina'!$B$3:$B$288,'Startovní listina'!$J$3:$J$288)</f>
        <v>N</v>
      </c>
      <c r="U162" s="27" t="str">
        <f>LOOKUP(B162,'Startovní listina'!$B$3:$B$288,'Startovní listina'!$O$3:$O$288)</f>
        <v>N</v>
      </c>
      <c r="V162" s="27" t="str">
        <f>LOOKUP(B162,'Startovní listina'!$B$3:$B$288,'Startovní listina'!$P$3:$P$288)</f>
        <v>N</v>
      </c>
      <c r="W162" t="s">
        <v>27</v>
      </c>
      <c r="X162">
        <f>MAX(G$4:G161)+1</f>
        <v>83</v>
      </c>
      <c r="Y162">
        <f>MAX(H$4:H161)+1</f>
        <v>41</v>
      </c>
      <c r="Z162">
        <f>MAX(I$4:I161)+1</f>
        <v>20</v>
      </c>
      <c r="AA162">
        <f>MAX(J$4:J161)+1</f>
        <v>7</v>
      </c>
      <c r="AB162">
        <f>MAX(K$4:K161)+1</f>
        <v>2</v>
      </c>
      <c r="AC162">
        <f>MAX(L$4:L161)+1</f>
        <v>7</v>
      </c>
      <c r="AD162">
        <f>MAX(M$4:M161)+1</f>
        <v>3</v>
      </c>
      <c r="AE162">
        <f>MAX(N$4:N161)+1</f>
        <v>3</v>
      </c>
      <c r="AF162">
        <f>MAX(O$4:O161)+1</f>
        <v>20</v>
      </c>
      <c r="AG162" t="e">
        <f>MAX(#REF!)+1</f>
        <v>#REF!</v>
      </c>
      <c r="AH162">
        <f>MAX(P$4:P161)+1</f>
        <v>5</v>
      </c>
      <c r="AI162" t="e">
        <f>MAX(#REF!)+1</f>
        <v>#REF!</v>
      </c>
      <c r="AK162" s="28">
        <f>LOOKUP(R162,TR!$A$4:$A$11,TR!$B$4:$B$11)</f>
        <v>0.020439814814814817</v>
      </c>
    </row>
    <row r="163" spans="1:37" s="160" customFormat="1" ht="12.75">
      <c r="A163" s="154" t="s">
        <v>186</v>
      </c>
      <c r="B163" s="162">
        <v>363</v>
      </c>
      <c r="C163" s="153" t="str">
        <f>LOOKUP(B163,'Startovní listina'!$B$3:$B$288,'Startovní listina'!$C$3:$C$288)</f>
        <v>Šandová Irena</v>
      </c>
      <c r="D163" s="153" t="str">
        <f>LOOKUP(B163,'Startovní listina'!$B$3:$B$288,'Startovní listina'!$D$3:$D$288)</f>
        <v>Sokol Kolín</v>
      </c>
      <c r="E163" s="154">
        <f>LOOKUP(B163,'Startovní listina'!$B$3:$B$288,'Startovní listina'!$E$3:$E$288)</f>
        <v>1957</v>
      </c>
      <c r="F163" s="163">
        <v>0.03127314814814815</v>
      </c>
      <c r="G163" s="164" t="str">
        <f t="shared" si="20"/>
        <v> </v>
      </c>
      <c r="H163" s="164" t="str">
        <f t="shared" si="21"/>
        <v> </v>
      </c>
      <c r="I163" s="164" t="str">
        <f t="shared" si="22"/>
        <v> </v>
      </c>
      <c r="J163" s="164" t="str">
        <f t="shared" si="23"/>
        <v> </v>
      </c>
      <c r="K163" s="164" t="str">
        <f t="shared" si="24"/>
        <v> </v>
      </c>
      <c r="L163" s="164" t="str">
        <f t="shared" si="25"/>
        <v> </v>
      </c>
      <c r="M163" s="164" t="str">
        <f t="shared" si="26"/>
        <v> </v>
      </c>
      <c r="N163" s="164">
        <f t="shared" si="27"/>
        <v>3</v>
      </c>
      <c r="O163" s="164">
        <v>1</v>
      </c>
      <c r="P163" s="164" t="str">
        <f t="shared" si="29"/>
        <v> </v>
      </c>
      <c r="Q163" s="158" t="s">
        <v>27</v>
      </c>
      <c r="R163" s="159" t="str">
        <f>LOOKUP(B163,'Startovní listina'!$B$3:$B$288,'Startovní listina'!$F$3:$F$288)</f>
        <v>H</v>
      </c>
      <c r="S163" s="159" t="str">
        <f>LOOKUP(B163,'Startovní listina'!$B$3:$B$288,'Startovní listina'!$I$3:$I$288)</f>
        <v>N</v>
      </c>
      <c r="T163" s="159" t="str">
        <f>LOOKUP(B163,'Startovní listina'!$B$3:$B$288,'Startovní listina'!$J$3:$J$288)</f>
        <v>A</v>
      </c>
      <c r="U163" s="159" t="str">
        <f>LOOKUP(B163,'Startovní listina'!$B$3:$B$288,'Startovní listina'!$O$3:$O$288)</f>
        <v>N</v>
      </c>
      <c r="V163" s="159" t="str">
        <f>LOOKUP(B163,'Startovní listina'!$B$3:$B$288,'Startovní listina'!$P$3:$P$288)</f>
        <v>N</v>
      </c>
      <c r="W163" s="160" t="s">
        <v>27</v>
      </c>
      <c r="X163" s="160">
        <f>MAX(G$4:G162)+1</f>
        <v>84</v>
      </c>
      <c r="Y163" s="160">
        <f>MAX(H$4:H162)+1</f>
        <v>41</v>
      </c>
      <c r="Z163" s="160">
        <f>MAX(I$4:I162)+1</f>
        <v>20</v>
      </c>
      <c r="AA163" s="160">
        <f>MAX(J$4:J162)+1</f>
        <v>7</v>
      </c>
      <c r="AB163" s="160">
        <f>MAX(K$4:K162)+1</f>
        <v>2</v>
      </c>
      <c r="AC163" s="160">
        <f>MAX(L$4:L162)+1</f>
        <v>7</v>
      </c>
      <c r="AD163" s="160">
        <f>MAX(M$4:M162)+1</f>
        <v>3</v>
      </c>
      <c r="AE163" s="160">
        <f>MAX(N$4:N162)+1</f>
        <v>3</v>
      </c>
      <c r="AF163" s="160">
        <f>MAX(O$4:O162)+1</f>
        <v>20</v>
      </c>
      <c r="AG163" s="160" t="e">
        <f>MAX(#REF!)+1</f>
        <v>#REF!</v>
      </c>
      <c r="AH163" s="160">
        <f>MAX(P$4:P162)+1</f>
        <v>5</v>
      </c>
      <c r="AI163" s="160" t="e">
        <f>MAX(#REF!)+1</f>
        <v>#REF!</v>
      </c>
      <c r="AK163" s="161">
        <f>LOOKUP(R163,TR!$A$4:$A$11,TR!$B$4:$B$11)</f>
        <v>0.02884259259259259</v>
      </c>
    </row>
    <row r="164" spans="1:37" ht="12.75">
      <c r="A164" s="25" t="s">
        <v>187</v>
      </c>
      <c r="B164" s="29">
        <v>93</v>
      </c>
      <c r="C164" s="24" t="str">
        <f>LOOKUP(B164,'Startovní listina'!$B$3:$B$288,'Startovní listina'!$C$3:$C$288)</f>
        <v>Stančo Ladislav</v>
      </c>
      <c r="D164" s="24" t="str">
        <f>LOOKUP(B164,'Startovní listina'!$B$3:$B$288,'Startovní listina'!$D$3:$D$288)</f>
        <v>Čelákovice</v>
      </c>
      <c r="E164" s="25">
        <f>LOOKUP(B164,'Startovní listina'!$B$3:$B$288,'Startovní listina'!$E$3:$E$288)</f>
        <v>1977</v>
      </c>
      <c r="F164" s="30">
        <v>0.03135416666666666</v>
      </c>
      <c r="G164" s="31">
        <f t="shared" si="20"/>
        <v>84</v>
      </c>
      <c r="H164" s="31" t="str">
        <f t="shared" si="21"/>
        <v> </v>
      </c>
      <c r="I164" s="31" t="str">
        <f t="shared" si="22"/>
        <v> </v>
      </c>
      <c r="J164" s="31" t="str">
        <f t="shared" si="23"/>
        <v> </v>
      </c>
      <c r="K164" s="31" t="str">
        <f t="shared" si="24"/>
        <v> </v>
      </c>
      <c r="L164" s="31" t="str">
        <f t="shared" si="25"/>
        <v> </v>
      </c>
      <c r="M164" s="31" t="str">
        <f t="shared" si="26"/>
        <v> </v>
      </c>
      <c r="N164" s="31" t="str">
        <f t="shared" si="27"/>
        <v> </v>
      </c>
      <c r="O164" s="31" t="str">
        <f t="shared" si="28"/>
        <v> </v>
      </c>
      <c r="P164" s="31" t="str">
        <f t="shared" si="29"/>
        <v> </v>
      </c>
      <c r="Q164" s="26" t="s">
        <v>27</v>
      </c>
      <c r="R164" s="27" t="str">
        <f>LOOKUP(B164,'Startovní listina'!$B$3:$B$288,'Startovní listina'!$F$3:$F$288)</f>
        <v>A</v>
      </c>
      <c r="S164" s="27" t="str">
        <f>LOOKUP(B164,'Startovní listina'!$B$3:$B$288,'Startovní listina'!$I$3:$I$288)</f>
        <v>N</v>
      </c>
      <c r="T164" s="27" t="str">
        <f>LOOKUP(B164,'Startovní listina'!$B$3:$B$288,'Startovní listina'!$J$3:$J$288)</f>
        <v>N</v>
      </c>
      <c r="U164" s="27" t="str">
        <f>LOOKUP(B164,'Startovní listina'!$B$3:$B$288,'Startovní listina'!$O$3:$O$288)</f>
        <v>N</v>
      </c>
      <c r="V164" s="27" t="str">
        <f>LOOKUP(B164,'Startovní listina'!$B$3:$B$288,'Startovní listina'!$P$3:$P$288)</f>
        <v>N</v>
      </c>
      <c r="W164" t="s">
        <v>27</v>
      </c>
      <c r="X164">
        <f>MAX(G$4:G163)+1</f>
        <v>84</v>
      </c>
      <c r="Y164">
        <f>MAX(H$4:H163)+1</f>
        <v>41</v>
      </c>
      <c r="Z164">
        <f>MAX(I$4:I163)+1</f>
        <v>20</v>
      </c>
      <c r="AA164">
        <f>MAX(J$4:J163)+1</f>
        <v>7</v>
      </c>
      <c r="AB164">
        <f>MAX(K$4:K163)+1</f>
        <v>2</v>
      </c>
      <c r="AC164">
        <f>MAX(L$4:L163)+1</f>
        <v>7</v>
      </c>
      <c r="AD164">
        <f>MAX(M$4:M163)+1</f>
        <v>3</v>
      </c>
      <c r="AE164">
        <f>MAX(N$4:N163)+1</f>
        <v>4</v>
      </c>
      <c r="AF164">
        <f>MAX(O$4:O163)+1</f>
        <v>20</v>
      </c>
      <c r="AG164" t="e">
        <f>MAX(#REF!)+1</f>
        <v>#REF!</v>
      </c>
      <c r="AH164">
        <f>MAX(P$4:P163)+1</f>
        <v>5</v>
      </c>
      <c r="AI164" t="e">
        <f>MAX(#REF!)+1</f>
        <v>#REF!</v>
      </c>
      <c r="AK164" s="28">
        <f>LOOKUP(R164,TR!$A$4:$A$11,TR!$B$4:$B$11)</f>
        <v>0.020439814814814817</v>
      </c>
    </row>
    <row r="165" spans="1:37" ht="12.75">
      <c r="A165" s="25" t="s">
        <v>188</v>
      </c>
      <c r="B165" s="29">
        <v>388</v>
      </c>
      <c r="C165" s="24" t="str">
        <f>LOOKUP(B165,'Startovní listina'!$B$3:$B$288,'Startovní listina'!$C$3:$C$288)</f>
        <v>Fencíková Vladislava</v>
      </c>
      <c r="D165" s="24" t="str">
        <f>LOOKUP(B165,'Startovní listina'!$B$3:$B$288,'Startovní listina'!$D$3:$D$288)</f>
        <v>TURBO Chotěboř</v>
      </c>
      <c r="E165" s="25">
        <f>LOOKUP(B165,'Startovní listina'!$B$3:$B$288,'Startovní listina'!$E$3:$E$288)</f>
        <v>1965</v>
      </c>
      <c r="F165" s="30">
        <v>0.03136574074074074</v>
      </c>
      <c r="G165" s="31" t="str">
        <f t="shared" si="20"/>
        <v> </v>
      </c>
      <c r="H165" s="31" t="str">
        <f t="shared" si="21"/>
        <v> </v>
      </c>
      <c r="I165" s="31" t="str">
        <f t="shared" si="22"/>
        <v> </v>
      </c>
      <c r="J165" s="31" t="str">
        <f t="shared" si="23"/>
        <v> </v>
      </c>
      <c r="K165" s="31" t="str">
        <f t="shared" si="24"/>
        <v> </v>
      </c>
      <c r="L165" s="31" t="str">
        <f t="shared" si="25"/>
        <v> </v>
      </c>
      <c r="M165" s="31">
        <f t="shared" si="26"/>
        <v>3</v>
      </c>
      <c r="N165" s="31" t="str">
        <f t="shared" si="27"/>
        <v> </v>
      </c>
      <c r="O165" s="31" t="str">
        <f t="shared" si="28"/>
        <v> </v>
      </c>
      <c r="P165" s="31" t="str">
        <f t="shared" si="29"/>
        <v> </v>
      </c>
      <c r="Q165" s="26" t="s">
        <v>27</v>
      </c>
      <c r="R165" s="27" t="str">
        <f>LOOKUP(B165,'Startovní listina'!$B$3:$B$288,'Startovní listina'!$F$3:$F$288)</f>
        <v>G</v>
      </c>
      <c r="S165" s="27" t="str">
        <f>LOOKUP(B165,'Startovní listina'!$B$3:$B$288,'Startovní listina'!$I$3:$I$288)</f>
        <v>N</v>
      </c>
      <c r="T165" s="27" t="str">
        <f>LOOKUP(B165,'Startovní listina'!$B$3:$B$288,'Startovní listina'!$J$3:$J$288)</f>
        <v>N</v>
      </c>
      <c r="U165" s="27" t="str">
        <f>LOOKUP(B165,'Startovní listina'!$B$3:$B$288,'Startovní listina'!$O$3:$O$288)</f>
        <v>N</v>
      </c>
      <c r="V165" s="27" t="str">
        <f>LOOKUP(B165,'Startovní listina'!$B$3:$B$288,'Startovní listina'!$P$3:$P$288)</f>
        <v>N</v>
      </c>
      <c r="W165" t="s">
        <v>27</v>
      </c>
      <c r="X165">
        <f>MAX(G$4:G164)+1</f>
        <v>85</v>
      </c>
      <c r="Y165">
        <f>MAX(H$4:H164)+1</f>
        <v>41</v>
      </c>
      <c r="Z165">
        <f>MAX(I$4:I164)+1</f>
        <v>20</v>
      </c>
      <c r="AA165">
        <f>MAX(J$4:J164)+1</f>
        <v>7</v>
      </c>
      <c r="AB165">
        <f>MAX(K$4:K164)+1</f>
        <v>2</v>
      </c>
      <c r="AC165">
        <f>MAX(L$4:L164)+1</f>
        <v>7</v>
      </c>
      <c r="AD165">
        <f>MAX(M$4:M164)+1</f>
        <v>3</v>
      </c>
      <c r="AE165">
        <f>MAX(N$4:N164)+1</f>
        <v>4</v>
      </c>
      <c r="AF165">
        <f>MAX(O$4:O164)+1</f>
        <v>20</v>
      </c>
      <c r="AG165" t="e">
        <f>MAX(#REF!)+1</f>
        <v>#REF!</v>
      </c>
      <c r="AH165">
        <f>MAX(P$4:P164)+1</f>
        <v>5</v>
      </c>
      <c r="AI165" t="e">
        <f>MAX(#REF!)+1</f>
        <v>#REF!</v>
      </c>
      <c r="AK165" s="28">
        <f>LOOKUP(R165,TR!$A$4:$A$11,TR!$B$4:$B$11)</f>
        <v>0.0249537037037037</v>
      </c>
    </row>
    <row r="166" spans="1:37" ht="12.75">
      <c r="A166" s="25" t="s">
        <v>189</v>
      </c>
      <c r="B166" s="29">
        <v>314</v>
      </c>
      <c r="C166" s="24" t="str">
        <f>LOOKUP(B166,'Startovní listina'!$B$3:$B$288,'Startovní listina'!$C$3:$C$288)</f>
        <v>Řápek Vladimír</v>
      </c>
      <c r="D166" s="24" t="str">
        <f>LOOKUP(B166,'Startovní listina'!$B$3:$B$288,'Startovní listina'!$D$3:$D$288)</f>
        <v>AVC Praha</v>
      </c>
      <c r="E166" s="25">
        <f>LOOKUP(B166,'Startovní listina'!$B$3:$B$288,'Startovní listina'!$E$3:$E$288)</f>
        <v>1938</v>
      </c>
      <c r="F166" s="30">
        <v>0.03142361111111111</v>
      </c>
      <c r="G166" s="31" t="str">
        <f t="shared" si="20"/>
        <v> </v>
      </c>
      <c r="H166" s="31" t="str">
        <f t="shared" si="21"/>
        <v> </v>
      </c>
      <c r="I166" s="31" t="str">
        <f t="shared" si="22"/>
        <v> </v>
      </c>
      <c r="J166" s="31" t="str">
        <f t="shared" si="23"/>
        <v> </v>
      </c>
      <c r="K166" s="31">
        <f t="shared" si="24"/>
        <v>2</v>
      </c>
      <c r="L166" s="31" t="str">
        <f t="shared" si="25"/>
        <v> </v>
      </c>
      <c r="M166" s="31" t="str">
        <f t="shared" si="26"/>
        <v> </v>
      </c>
      <c r="N166" s="31" t="str">
        <f t="shared" si="27"/>
        <v> </v>
      </c>
      <c r="O166" s="31" t="str">
        <f t="shared" si="28"/>
        <v> </v>
      </c>
      <c r="P166" s="31" t="str">
        <f t="shared" si="29"/>
        <v> </v>
      </c>
      <c r="Q166" s="26" t="s">
        <v>27</v>
      </c>
      <c r="R166" s="27" t="str">
        <f>LOOKUP(B166,'Startovní listina'!$B$3:$B$288,'Startovní listina'!$F$3:$F$288)</f>
        <v>E</v>
      </c>
      <c r="S166" s="27" t="str">
        <f>LOOKUP(B166,'Startovní listina'!$B$3:$B$288,'Startovní listina'!$I$3:$I$288)</f>
        <v>N</v>
      </c>
      <c r="T166" s="27" t="str">
        <f>LOOKUP(B166,'Startovní listina'!$B$3:$B$288,'Startovní listina'!$J$3:$J$288)</f>
        <v>N</v>
      </c>
      <c r="U166" s="27" t="str">
        <f>LOOKUP(B166,'Startovní listina'!$B$3:$B$288,'Startovní listina'!$O$3:$O$288)</f>
        <v>N</v>
      </c>
      <c r="V166" s="27" t="str">
        <f>LOOKUP(B166,'Startovní listina'!$B$3:$B$288,'Startovní listina'!$P$3:$P$288)</f>
        <v>N</v>
      </c>
      <c r="W166" t="s">
        <v>27</v>
      </c>
      <c r="X166">
        <f>MAX(G$4:G165)+1</f>
        <v>85</v>
      </c>
      <c r="Y166">
        <f>MAX(H$4:H165)+1</f>
        <v>41</v>
      </c>
      <c r="Z166">
        <f>MAX(I$4:I165)+1</f>
        <v>20</v>
      </c>
      <c r="AA166">
        <f>MAX(J$4:J165)+1</f>
        <v>7</v>
      </c>
      <c r="AB166">
        <f>MAX(K$4:K165)+1</f>
        <v>2</v>
      </c>
      <c r="AC166">
        <f>MAX(L$4:L165)+1</f>
        <v>7</v>
      </c>
      <c r="AD166">
        <f>MAX(M$4:M165)+1</f>
        <v>4</v>
      </c>
      <c r="AE166">
        <f>MAX(N$4:N165)+1</f>
        <v>4</v>
      </c>
      <c r="AF166">
        <f>MAX(O$4:O165)+1</f>
        <v>20</v>
      </c>
      <c r="AG166" t="e">
        <f>MAX(#REF!)+1</f>
        <v>#REF!</v>
      </c>
      <c r="AH166">
        <f>MAX(P$4:P165)+1</f>
        <v>5</v>
      </c>
      <c r="AI166" t="e">
        <f>MAX(#REF!)+1</f>
        <v>#REF!</v>
      </c>
      <c r="AK166" s="28">
        <f>LOOKUP(R166,TR!$A$4:$A$11,TR!$B$4:$B$11)</f>
        <v>0.027777777777777776</v>
      </c>
    </row>
    <row r="167" spans="1:37" ht="12.75">
      <c r="A167" s="25" t="s">
        <v>190</v>
      </c>
      <c r="B167" s="29">
        <v>103</v>
      </c>
      <c r="C167" s="24" t="str">
        <f>LOOKUP(B167,'Startovní listina'!$B$3:$B$288,'Startovní listina'!$C$3:$C$288)</f>
        <v>Denemarek Petr</v>
      </c>
      <c r="D167" s="24" t="str">
        <f>LOOKUP(B167,'Startovní listina'!$B$3:$B$288,'Startovní listina'!$D$3:$D$288)</f>
        <v>SDH Zárubice</v>
      </c>
      <c r="E167" s="25">
        <f>LOOKUP(B167,'Startovní listina'!$B$3:$B$288,'Startovní listina'!$E$3:$E$288)</f>
        <v>1972</v>
      </c>
      <c r="F167" s="30">
        <v>0.031504629629629625</v>
      </c>
      <c r="G167" s="31">
        <f t="shared" si="20"/>
        <v>85</v>
      </c>
      <c r="H167" s="31" t="str">
        <f t="shared" si="21"/>
        <v> </v>
      </c>
      <c r="I167" s="31" t="str">
        <f t="shared" si="22"/>
        <v> </v>
      </c>
      <c r="J167" s="31" t="str">
        <f t="shared" si="23"/>
        <v> </v>
      </c>
      <c r="K167" s="31" t="str">
        <f t="shared" si="24"/>
        <v> </v>
      </c>
      <c r="L167" s="31" t="str">
        <f t="shared" si="25"/>
        <v> </v>
      </c>
      <c r="M167" s="31" t="str">
        <f t="shared" si="26"/>
        <v> </v>
      </c>
      <c r="N167" s="31" t="str">
        <f t="shared" si="27"/>
        <v> </v>
      </c>
      <c r="O167" s="31" t="str">
        <f t="shared" si="28"/>
        <v> </v>
      </c>
      <c r="P167" s="31" t="str">
        <f t="shared" si="29"/>
        <v> </v>
      </c>
      <c r="Q167" s="26" t="s">
        <v>27</v>
      </c>
      <c r="R167" s="27" t="str">
        <f>LOOKUP(B167,'Startovní listina'!$B$3:$B$288,'Startovní listina'!$F$3:$F$288)</f>
        <v>A</v>
      </c>
      <c r="S167" s="27" t="str">
        <f>LOOKUP(B167,'Startovní listina'!$B$3:$B$288,'Startovní listina'!$I$3:$I$288)</f>
        <v>N</v>
      </c>
      <c r="T167" s="27" t="str">
        <f>LOOKUP(B167,'Startovní listina'!$B$3:$B$288,'Startovní listina'!$J$3:$J$288)</f>
        <v>N</v>
      </c>
      <c r="U167" s="27" t="str">
        <f>LOOKUP(B167,'Startovní listina'!$B$3:$B$288,'Startovní listina'!$O$3:$O$288)</f>
        <v>N</v>
      </c>
      <c r="V167" s="27" t="str">
        <f>LOOKUP(B167,'Startovní listina'!$B$3:$B$288,'Startovní listina'!$P$3:$P$288)</f>
        <v>N</v>
      </c>
      <c r="W167" t="s">
        <v>27</v>
      </c>
      <c r="X167">
        <f>MAX(G$4:G166)+1</f>
        <v>85</v>
      </c>
      <c r="Y167">
        <f>MAX(H$4:H166)+1</f>
        <v>41</v>
      </c>
      <c r="Z167">
        <f>MAX(I$4:I166)+1</f>
        <v>20</v>
      </c>
      <c r="AA167">
        <f>MAX(J$4:J166)+1</f>
        <v>7</v>
      </c>
      <c r="AB167">
        <f>MAX(K$4:K166)+1</f>
        <v>3</v>
      </c>
      <c r="AC167">
        <f>MAX(L$4:L166)+1</f>
        <v>7</v>
      </c>
      <c r="AD167">
        <f>MAX(M$4:M166)+1</f>
        <v>4</v>
      </c>
      <c r="AE167">
        <f>MAX(N$4:N166)+1</f>
        <v>4</v>
      </c>
      <c r="AF167">
        <f>MAX(O$4:O166)+1</f>
        <v>20</v>
      </c>
      <c r="AG167" t="e">
        <f>MAX(#REF!)+1</f>
        <v>#REF!</v>
      </c>
      <c r="AH167">
        <f>MAX(P$4:P166)+1</f>
        <v>5</v>
      </c>
      <c r="AI167" t="e">
        <f>MAX(#REF!)+1</f>
        <v>#REF!</v>
      </c>
      <c r="AK167" s="28">
        <f>LOOKUP(R167,TR!$A$4:$A$11,TR!$B$4:$B$11)</f>
        <v>0.020439814814814817</v>
      </c>
    </row>
    <row r="168" spans="1:37" ht="12.75">
      <c r="A168" s="25" t="s">
        <v>191</v>
      </c>
      <c r="B168" s="29">
        <v>56</v>
      </c>
      <c r="C168" s="24" t="str">
        <f>LOOKUP(B168,'Startovní listina'!$B$3:$B$288,'Startovní listina'!$C$3:$C$288)</f>
        <v>Hakl Daniel</v>
      </c>
      <c r="D168" s="24" t="str">
        <f>LOOKUP(B168,'Startovní listina'!$B$3:$B$288,'Startovní listina'!$D$3:$D$288)</f>
        <v>Praha</v>
      </c>
      <c r="E168" s="25">
        <f>LOOKUP(B168,'Startovní listina'!$B$3:$B$288,'Startovní listina'!$E$3:$E$288)</f>
        <v>1971</v>
      </c>
      <c r="F168" s="30">
        <v>0.0315625</v>
      </c>
      <c r="G168" s="31">
        <f t="shared" si="20"/>
        <v>86</v>
      </c>
      <c r="H168" s="31" t="str">
        <f t="shared" si="21"/>
        <v> </v>
      </c>
      <c r="I168" s="31" t="str">
        <f t="shared" si="22"/>
        <v> </v>
      </c>
      <c r="J168" s="31" t="str">
        <f t="shared" si="23"/>
        <v> </v>
      </c>
      <c r="K168" s="31" t="str">
        <f t="shared" si="24"/>
        <v> </v>
      </c>
      <c r="L168" s="31" t="str">
        <f t="shared" si="25"/>
        <v> </v>
      </c>
      <c r="M168" s="31" t="str">
        <f t="shared" si="26"/>
        <v> </v>
      </c>
      <c r="N168" s="31" t="str">
        <f t="shared" si="27"/>
        <v> </v>
      </c>
      <c r="O168" s="31" t="str">
        <f t="shared" si="28"/>
        <v> </v>
      </c>
      <c r="P168" s="31" t="str">
        <f t="shared" si="29"/>
        <v> </v>
      </c>
      <c r="Q168" s="26" t="s">
        <v>27</v>
      </c>
      <c r="R168" s="27" t="str">
        <f>LOOKUP(B168,'Startovní listina'!$B$3:$B$288,'Startovní listina'!$F$3:$F$288)</f>
        <v>A</v>
      </c>
      <c r="S168" s="27" t="str">
        <f>LOOKUP(B168,'Startovní listina'!$B$3:$B$288,'Startovní listina'!$I$3:$I$288)</f>
        <v>N</v>
      </c>
      <c r="T168" s="27" t="str">
        <f>LOOKUP(B168,'Startovní listina'!$B$3:$B$288,'Startovní listina'!$J$3:$J$288)</f>
        <v>N</v>
      </c>
      <c r="U168" s="27" t="str">
        <f>LOOKUP(B168,'Startovní listina'!$B$3:$B$288,'Startovní listina'!$O$3:$O$288)</f>
        <v>N</v>
      </c>
      <c r="V168" s="27" t="str">
        <f>LOOKUP(B168,'Startovní listina'!$B$3:$B$288,'Startovní listina'!$P$3:$P$288)</f>
        <v>N</v>
      </c>
      <c r="W168" t="s">
        <v>27</v>
      </c>
      <c r="X168">
        <f>MAX(G$4:G167)+1</f>
        <v>86</v>
      </c>
      <c r="Y168">
        <f>MAX(H$4:H167)+1</f>
        <v>41</v>
      </c>
      <c r="Z168">
        <f>MAX(I$4:I167)+1</f>
        <v>20</v>
      </c>
      <c r="AA168">
        <f>MAX(J$4:J167)+1</f>
        <v>7</v>
      </c>
      <c r="AB168">
        <f>MAX(K$4:K167)+1</f>
        <v>3</v>
      </c>
      <c r="AC168">
        <f>MAX(L$4:L167)+1</f>
        <v>7</v>
      </c>
      <c r="AD168">
        <f>MAX(M$4:M167)+1</f>
        <v>4</v>
      </c>
      <c r="AE168">
        <f>MAX(N$4:N167)+1</f>
        <v>4</v>
      </c>
      <c r="AF168">
        <f>MAX(O$4:O167)+1</f>
        <v>20</v>
      </c>
      <c r="AG168" t="e">
        <f>MAX(#REF!)+1</f>
        <v>#REF!</v>
      </c>
      <c r="AH168">
        <f>MAX(P$4:P167)+1</f>
        <v>5</v>
      </c>
      <c r="AI168" t="e">
        <f>MAX(#REF!)+1</f>
        <v>#REF!</v>
      </c>
      <c r="AK168" s="28">
        <f>LOOKUP(R168,TR!$A$4:$A$11,TR!$B$4:$B$11)</f>
        <v>0.020439814814814817</v>
      </c>
    </row>
    <row r="169" spans="1:37" ht="12.75">
      <c r="A169" s="25" t="s">
        <v>192</v>
      </c>
      <c r="B169" s="29">
        <v>282</v>
      </c>
      <c r="C169" s="24" t="str">
        <f>LOOKUP(B169,'Startovní listina'!$B$3:$B$288,'Startovní listina'!$C$3:$C$288)</f>
        <v>Zvoník Jiří</v>
      </c>
      <c r="D169" s="24" t="str">
        <f>LOOKUP(B169,'Startovní listina'!$B$3:$B$288,'Startovní listina'!$D$3:$D$288)</f>
        <v>SKC Pečky</v>
      </c>
      <c r="E169" s="25">
        <f>LOOKUP(B169,'Startovní listina'!$B$3:$B$288,'Startovní listina'!$E$3:$E$288)</f>
        <v>1980</v>
      </c>
      <c r="F169" s="30">
        <v>0.03158564814814815</v>
      </c>
      <c r="G169" s="31">
        <f t="shared" si="20"/>
        <v>87</v>
      </c>
      <c r="H169" s="31" t="str">
        <f t="shared" si="21"/>
        <v> </v>
      </c>
      <c r="I169" s="31" t="str">
        <f t="shared" si="22"/>
        <v> </v>
      </c>
      <c r="J169" s="31" t="str">
        <f t="shared" si="23"/>
        <v> </v>
      </c>
      <c r="K169" s="31" t="str">
        <f t="shared" si="24"/>
        <v> </v>
      </c>
      <c r="L169" s="31" t="str">
        <f t="shared" si="25"/>
        <v> </v>
      </c>
      <c r="M169" s="31" t="str">
        <f t="shared" si="26"/>
        <v> </v>
      </c>
      <c r="N169" s="31" t="str">
        <f t="shared" si="27"/>
        <v> </v>
      </c>
      <c r="O169" s="31">
        <f t="shared" si="28"/>
        <v>20</v>
      </c>
      <c r="P169" s="31" t="str">
        <f t="shared" si="29"/>
        <v> </v>
      </c>
      <c r="Q169" s="26" t="s">
        <v>27</v>
      </c>
      <c r="R169" s="27" t="str">
        <f>LOOKUP(B169,'Startovní listina'!$B$3:$B$288,'Startovní listina'!$F$3:$F$288)</f>
        <v>A</v>
      </c>
      <c r="S169" s="27" t="str">
        <f>LOOKUP(B169,'Startovní listina'!$B$3:$B$288,'Startovní listina'!$I$3:$I$288)</f>
        <v>A</v>
      </c>
      <c r="T169" s="27" t="str">
        <f>LOOKUP(B169,'Startovní listina'!$B$3:$B$288,'Startovní listina'!$J$3:$J$288)</f>
        <v>N</v>
      </c>
      <c r="U169" s="27" t="str">
        <f>LOOKUP(B169,'Startovní listina'!$B$3:$B$288,'Startovní listina'!$O$3:$O$288)</f>
        <v>N</v>
      </c>
      <c r="V169" s="27" t="str">
        <f>LOOKUP(B169,'Startovní listina'!$B$3:$B$288,'Startovní listina'!$P$3:$P$288)</f>
        <v>N</v>
      </c>
      <c r="W169" t="s">
        <v>27</v>
      </c>
      <c r="X169">
        <f>MAX(G$4:G168)+1</f>
        <v>87</v>
      </c>
      <c r="Y169">
        <f>MAX(H$4:H168)+1</f>
        <v>41</v>
      </c>
      <c r="Z169">
        <f>MAX(I$4:I168)+1</f>
        <v>20</v>
      </c>
      <c r="AA169">
        <f>MAX(J$4:J168)+1</f>
        <v>7</v>
      </c>
      <c r="AB169">
        <f>MAX(K$4:K168)+1</f>
        <v>3</v>
      </c>
      <c r="AC169">
        <f>MAX(L$4:L168)+1</f>
        <v>7</v>
      </c>
      <c r="AD169">
        <f>MAX(M$4:M168)+1</f>
        <v>4</v>
      </c>
      <c r="AE169">
        <f>MAX(N$4:N168)+1</f>
        <v>4</v>
      </c>
      <c r="AF169">
        <f>MAX(O$4:O168)+1</f>
        <v>20</v>
      </c>
      <c r="AG169" t="e">
        <f>MAX(#REF!)+1</f>
        <v>#REF!</v>
      </c>
      <c r="AH169">
        <f>MAX(P$4:P168)+1</f>
        <v>5</v>
      </c>
      <c r="AI169" t="e">
        <f>MAX(#REF!)+1</f>
        <v>#REF!</v>
      </c>
      <c r="AK169" s="28">
        <f>LOOKUP(R169,TR!$A$4:$A$11,TR!$B$4:$B$11)</f>
        <v>0.020439814814814817</v>
      </c>
    </row>
    <row r="170" spans="1:37" ht="12.75">
      <c r="A170" s="25" t="s">
        <v>193</v>
      </c>
      <c r="B170" s="29">
        <v>183</v>
      </c>
      <c r="C170" s="24" t="str">
        <f>LOOKUP(B170,'Startovní listina'!$B$3:$B$288,'Startovní listina'!$C$3:$C$288)</f>
        <v>Strejček Pavel</v>
      </c>
      <c r="D170" s="24" t="str">
        <f>LOOKUP(B170,'Startovní listina'!$B$3:$B$288,'Startovní listina'!$D$3:$D$288)</f>
        <v>Gymnázium Poděbrady</v>
      </c>
      <c r="E170" s="25">
        <f>LOOKUP(B170,'Startovní listina'!$B$3:$B$288,'Startovní listina'!$E$3:$E$288)</f>
        <v>1959</v>
      </c>
      <c r="F170" s="30">
        <v>0.03159722222222222</v>
      </c>
      <c r="G170" s="31" t="str">
        <f t="shared" si="20"/>
        <v> </v>
      </c>
      <c r="H170" s="31">
        <f t="shared" si="21"/>
        <v>41</v>
      </c>
      <c r="I170" s="31" t="str">
        <f t="shared" si="22"/>
        <v> </v>
      </c>
      <c r="J170" s="31" t="str">
        <f t="shared" si="23"/>
        <v> </v>
      </c>
      <c r="K170" s="31" t="str">
        <f t="shared" si="24"/>
        <v> </v>
      </c>
      <c r="L170" s="31" t="str">
        <f t="shared" si="25"/>
        <v> </v>
      </c>
      <c r="M170" s="31" t="str">
        <f t="shared" si="26"/>
        <v> </v>
      </c>
      <c r="N170" s="31" t="str">
        <f t="shared" si="27"/>
        <v> </v>
      </c>
      <c r="O170" s="31" t="str">
        <f t="shared" si="28"/>
        <v> </v>
      </c>
      <c r="P170" s="31" t="str">
        <f t="shared" si="29"/>
        <v> </v>
      </c>
      <c r="Q170" s="26" t="s">
        <v>27</v>
      </c>
      <c r="R170" s="27" t="str">
        <f>LOOKUP(B170,'Startovní listina'!$B$3:$B$288,'Startovní listina'!$F$3:$F$288)</f>
        <v>B</v>
      </c>
      <c r="S170" s="27" t="str">
        <f>LOOKUP(B170,'Startovní listina'!$B$3:$B$288,'Startovní listina'!$I$3:$I$288)</f>
        <v>N</v>
      </c>
      <c r="T170" s="27" t="str">
        <f>LOOKUP(B170,'Startovní listina'!$B$3:$B$288,'Startovní listina'!$J$3:$J$288)</f>
        <v>N</v>
      </c>
      <c r="U170" s="27" t="str">
        <f>LOOKUP(B170,'Startovní listina'!$B$3:$B$288,'Startovní listina'!$O$3:$O$288)</f>
        <v>N</v>
      </c>
      <c r="V170" s="27" t="str">
        <f>LOOKUP(B170,'Startovní listina'!$B$3:$B$288,'Startovní listina'!$P$3:$P$288)</f>
        <v>N</v>
      </c>
      <c r="W170" t="s">
        <v>27</v>
      </c>
      <c r="X170">
        <f>MAX(G$4:G169)+1</f>
        <v>88</v>
      </c>
      <c r="Y170">
        <f>MAX(H$4:H169)+1</f>
        <v>41</v>
      </c>
      <c r="Z170">
        <f>MAX(I$4:I169)+1</f>
        <v>20</v>
      </c>
      <c r="AA170">
        <f>MAX(J$4:J169)+1</f>
        <v>7</v>
      </c>
      <c r="AB170">
        <f>MAX(K$4:K169)+1</f>
        <v>3</v>
      </c>
      <c r="AC170">
        <f>MAX(L$4:L169)+1</f>
        <v>7</v>
      </c>
      <c r="AD170">
        <f>MAX(M$4:M169)+1</f>
        <v>4</v>
      </c>
      <c r="AE170">
        <f>MAX(N$4:N169)+1</f>
        <v>4</v>
      </c>
      <c r="AF170">
        <f>MAX(O$4:O169)+1</f>
        <v>21</v>
      </c>
      <c r="AG170" t="e">
        <f>MAX(#REF!)+1</f>
        <v>#REF!</v>
      </c>
      <c r="AH170">
        <f>MAX(P$4:P169)+1</f>
        <v>5</v>
      </c>
      <c r="AI170" t="e">
        <f>MAX(#REF!)+1</f>
        <v>#REF!</v>
      </c>
      <c r="AK170" s="28">
        <f>LOOKUP(R170,TR!$A$4:$A$11,TR!$B$4:$B$11)</f>
        <v>0.021863425925925925</v>
      </c>
    </row>
    <row r="171" spans="1:37" ht="12.75">
      <c r="A171" s="25" t="s">
        <v>194</v>
      </c>
      <c r="B171" s="29">
        <v>281</v>
      </c>
      <c r="C171" s="24" t="str">
        <f>LOOKUP(B171,'Startovní listina'!$B$3:$B$288,'Startovní listina'!$C$3:$C$288)</f>
        <v>Šuch Ondřej</v>
      </c>
      <c r="D171" s="24" t="str">
        <f>LOOKUP(B171,'Startovní listina'!$B$3:$B$288,'Startovní listina'!$D$3:$D$288)</f>
        <v>Poděbrady</v>
      </c>
      <c r="E171" s="25">
        <f>LOOKUP(B171,'Startovní listina'!$B$3:$B$288,'Startovní listina'!$E$3:$E$288)</f>
        <v>1987</v>
      </c>
      <c r="F171" s="30">
        <v>0.031608796296296295</v>
      </c>
      <c r="G171" s="31">
        <f t="shared" si="20"/>
        <v>88</v>
      </c>
      <c r="H171" s="31" t="str">
        <f t="shared" si="21"/>
        <v> </v>
      </c>
      <c r="I171" s="31" t="str">
        <f t="shared" si="22"/>
        <v> </v>
      </c>
      <c r="J171" s="31" t="str">
        <f t="shared" si="23"/>
        <v> </v>
      </c>
      <c r="K171" s="31" t="str">
        <f t="shared" si="24"/>
        <v> </v>
      </c>
      <c r="L171" s="31" t="str">
        <f t="shared" si="25"/>
        <v> </v>
      </c>
      <c r="M171" s="31" t="str">
        <f t="shared" si="26"/>
        <v> </v>
      </c>
      <c r="N171" s="31" t="str">
        <f t="shared" si="27"/>
        <v> </v>
      </c>
      <c r="O171" s="31" t="str">
        <f t="shared" si="28"/>
        <v> </v>
      </c>
      <c r="P171" s="31" t="str">
        <f t="shared" si="29"/>
        <v> </v>
      </c>
      <c r="Q171" s="26" t="s">
        <v>27</v>
      </c>
      <c r="R171" s="27" t="str">
        <f>LOOKUP(B171,'Startovní listina'!$B$3:$B$288,'Startovní listina'!$F$3:$F$288)</f>
        <v>A</v>
      </c>
      <c r="S171" s="27" t="str">
        <f>LOOKUP(B171,'Startovní listina'!$B$3:$B$288,'Startovní listina'!$I$3:$I$288)</f>
        <v>N</v>
      </c>
      <c r="T171" s="27" t="str">
        <f>LOOKUP(B171,'Startovní listina'!$B$3:$B$288,'Startovní listina'!$J$3:$J$288)</f>
        <v>N</v>
      </c>
      <c r="U171" s="27" t="str">
        <f>LOOKUP(B171,'Startovní listina'!$B$3:$B$288,'Startovní listina'!$O$3:$O$288)</f>
        <v>N</v>
      </c>
      <c r="V171" s="27" t="str">
        <f>LOOKUP(B171,'Startovní listina'!$B$3:$B$288,'Startovní listina'!$P$3:$P$288)</f>
        <v>N</v>
      </c>
      <c r="W171" t="s">
        <v>27</v>
      </c>
      <c r="X171">
        <f>MAX(G$4:G170)+1</f>
        <v>88</v>
      </c>
      <c r="Y171">
        <f>MAX(H$4:H170)+1</f>
        <v>42</v>
      </c>
      <c r="Z171">
        <f>MAX(I$4:I170)+1</f>
        <v>20</v>
      </c>
      <c r="AA171">
        <f>MAX(J$4:J170)+1</f>
        <v>7</v>
      </c>
      <c r="AB171">
        <f>MAX(K$4:K170)+1</f>
        <v>3</v>
      </c>
      <c r="AC171">
        <f>MAX(L$4:L170)+1</f>
        <v>7</v>
      </c>
      <c r="AD171">
        <f>MAX(M$4:M170)+1</f>
        <v>4</v>
      </c>
      <c r="AE171">
        <f>MAX(N$4:N170)+1</f>
        <v>4</v>
      </c>
      <c r="AF171">
        <f>MAX(O$4:O170)+1</f>
        <v>21</v>
      </c>
      <c r="AG171" t="e">
        <f>MAX(#REF!)+1</f>
        <v>#REF!</v>
      </c>
      <c r="AH171">
        <f>MAX(P$4:P170)+1</f>
        <v>5</v>
      </c>
      <c r="AI171" t="e">
        <f>MAX(#REF!)+1</f>
        <v>#REF!</v>
      </c>
      <c r="AK171" s="28">
        <f>LOOKUP(R171,TR!$A$4:$A$11,TR!$B$4:$B$11)</f>
        <v>0.020439814814814817</v>
      </c>
    </row>
    <row r="172" spans="1:37" ht="12.75">
      <c r="A172" s="25" t="s">
        <v>195</v>
      </c>
      <c r="B172" s="29">
        <v>182</v>
      </c>
      <c r="C172" s="24" t="str">
        <f>LOOKUP(B172,'Startovní listina'!$B$3:$B$288,'Startovní listina'!$C$3:$C$288)</f>
        <v>Otava Miroslav</v>
      </c>
      <c r="D172" s="24" t="str">
        <f>LOOKUP(B172,'Startovní listina'!$B$3:$B$288,'Startovní listina'!$D$3:$D$288)</f>
        <v>Traged Team  </v>
      </c>
      <c r="E172" s="25">
        <f>LOOKUP(B172,'Startovní listina'!$B$3:$B$288,'Startovní listina'!$E$3:$E$288)</f>
        <v>1962</v>
      </c>
      <c r="F172" s="30">
        <v>0.03163194444444444</v>
      </c>
      <c r="G172" s="31" t="str">
        <f t="shared" si="20"/>
        <v> </v>
      </c>
      <c r="H172" s="31">
        <f t="shared" si="21"/>
        <v>42</v>
      </c>
      <c r="I172" s="31" t="str">
        <f t="shared" si="22"/>
        <v> </v>
      </c>
      <c r="J172" s="31" t="str">
        <f t="shared" si="23"/>
        <v> </v>
      </c>
      <c r="K172" s="31" t="str">
        <f t="shared" si="24"/>
        <v> </v>
      </c>
      <c r="L172" s="31" t="str">
        <f t="shared" si="25"/>
        <v> </v>
      </c>
      <c r="M172" s="31" t="str">
        <f t="shared" si="26"/>
        <v> </v>
      </c>
      <c r="N172" s="31" t="str">
        <f t="shared" si="27"/>
        <v> </v>
      </c>
      <c r="O172" s="31" t="str">
        <f t="shared" si="28"/>
        <v> </v>
      </c>
      <c r="P172" s="31" t="str">
        <f t="shared" si="29"/>
        <v> </v>
      </c>
      <c r="Q172" s="26" t="s">
        <v>27</v>
      </c>
      <c r="R172" s="27" t="str">
        <f>LOOKUP(B172,'Startovní listina'!$B$3:$B$288,'Startovní listina'!$F$3:$F$288)</f>
        <v>B</v>
      </c>
      <c r="S172" s="27" t="str">
        <f>LOOKUP(B172,'Startovní listina'!$B$3:$B$288,'Startovní listina'!$I$3:$I$288)</f>
        <v>N</v>
      </c>
      <c r="T172" s="27" t="str">
        <f>LOOKUP(B172,'Startovní listina'!$B$3:$B$288,'Startovní listina'!$J$3:$J$288)</f>
        <v>N</v>
      </c>
      <c r="U172" s="27" t="str">
        <f>LOOKUP(B172,'Startovní listina'!$B$3:$B$288,'Startovní listina'!$O$3:$O$288)</f>
        <v>N</v>
      </c>
      <c r="V172" s="27" t="str">
        <f>LOOKUP(B172,'Startovní listina'!$B$3:$B$288,'Startovní listina'!$P$3:$P$288)</f>
        <v>N</v>
      </c>
      <c r="W172" t="s">
        <v>27</v>
      </c>
      <c r="X172">
        <f>MAX(G$4:G171)+1</f>
        <v>89</v>
      </c>
      <c r="Y172">
        <f>MAX(H$4:H171)+1</f>
        <v>42</v>
      </c>
      <c r="Z172">
        <f>MAX(I$4:I171)+1</f>
        <v>20</v>
      </c>
      <c r="AA172">
        <f>MAX(J$4:J171)+1</f>
        <v>7</v>
      </c>
      <c r="AB172">
        <f>MAX(K$4:K171)+1</f>
        <v>3</v>
      </c>
      <c r="AC172">
        <f>MAX(L$4:L171)+1</f>
        <v>7</v>
      </c>
      <c r="AD172">
        <f>MAX(M$4:M171)+1</f>
        <v>4</v>
      </c>
      <c r="AE172">
        <f>MAX(N$4:N171)+1</f>
        <v>4</v>
      </c>
      <c r="AF172">
        <f>MAX(O$4:O171)+1</f>
        <v>21</v>
      </c>
      <c r="AG172" t="e">
        <f>MAX(#REF!)+1</f>
        <v>#REF!</v>
      </c>
      <c r="AH172">
        <f>MAX(P$4:P171)+1</f>
        <v>5</v>
      </c>
      <c r="AI172" t="e">
        <f>MAX(#REF!)+1</f>
        <v>#REF!</v>
      </c>
      <c r="AK172" s="28">
        <f>LOOKUP(R172,TR!$A$4:$A$11,TR!$B$4:$B$11)</f>
        <v>0.021863425925925925</v>
      </c>
    </row>
    <row r="173" spans="1:37" ht="12.75">
      <c r="A173" s="25" t="s">
        <v>196</v>
      </c>
      <c r="B173" s="29">
        <v>22</v>
      </c>
      <c r="C173" s="24" t="str">
        <f>LOOKUP(B173,'Startovní listina'!$B$3:$B$288,'Startovní listina'!$C$3:$C$288)</f>
        <v>Baláž Petr</v>
      </c>
      <c r="D173" s="24" t="str">
        <f>LOOKUP(B173,'Startovní listina'!$B$3:$B$288,'Startovní listina'!$D$3:$D$288)</f>
        <v>Chodov</v>
      </c>
      <c r="E173" s="25">
        <f>LOOKUP(B173,'Startovní listina'!$B$3:$B$288,'Startovní listina'!$E$3:$E$288)</f>
        <v>1974</v>
      </c>
      <c r="F173" s="30">
        <v>0.03167824074074074</v>
      </c>
      <c r="G173" s="31">
        <f t="shared" si="20"/>
        <v>89</v>
      </c>
      <c r="H173" s="31" t="str">
        <f t="shared" si="21"/>
        <v> </v>
      </c>
      <c r="I173" s="31" t="str">
        <f t="shared" si="22"/>
        <v> </v>
      </c>
      <c r="J173" s="31" t="str">
        <f t="shared" si="23"/>
        <v> </v>
      </c>
      <c r="K173" s="31" t="str">
        <f t="shared" si="24"/>
        <v> </v>
      </c>
      <c r="L173" s="31" t="str">
        <f t="shared" si="25"/>
        <v> </v>
      </c>
      <c r="M173" s="31" t="str">
        <f t="shared" si="26"/>
        <v> </v>
      </c>
      <c r="N173" s="31" t="str">
        <f t="shared" si="27"/>
        <v> </v>
      </c>
      <c r="O173" s="31" t="str">
        <f t="shared" si="28"/>
        <v> </v>
      </c>
      <c r="P173" s="31" t="str">
        <f t="shared" si="29"/>
        <v> </v>
      </c>
      <c r="Q173" s="26" t="s">
        <v>27</v>
      </c>
      <c r="R173" s="27" t="str">
        <f>LOOKUP(B173,'Startovní listina'!$B$3:$B$288,'Startovní listina'!$F$3:$F$288)</f>
        <v>A</v>
      </c>
      <c r="S173" s="27" t="str">
        <f>LOOKUP(B173,'Startovní listina'!$B$3:$B$288,'Startovní listina'!$I$3:$I$288)</f>
        <v>N</v>
      </c>
      <c r="T173" s="27" t="str">
        <f>LOOKUP(B173,'Startovní listina'!$B$3:$B$288,'Startovní listina'!$J$3:$J$288)</f>
        <v>N</v>
      </c>
      <c r="U173" s="27" t="str">
        <f>LOOKUP(B173,'Startovní listina'!$B$3:$B$288,'Startovní listina'!$O$3:$O$288)</f>
        <v>N</v>
      </c>
      <c r="V173" s="27" t="str">
        <f>LOOKUP(B173,'Startovní listina'!$B$3:$B$288,'Startovní listina'!$P$3:$P$288)</f>
        <v>N</v>
      </c>
      <c r="W173" t="s">
        <v>27</v>
      </c>
      <c r="X173">
        <f>MAX(G$4:G172)+1</f>
        <v>89</v>
      </c>
      <c r="Y173">
        <f>MAX(H$4:H172)+1</f>
        <v>43</v>
      </c>
      <c r="Z173">
        <f>MAX(I$4:I172)+1</f>
        <v>20</v>
      </c>
      <c r="AA173">
        <f>MAX(J$4:J172)+1</f>
        <v>7</v>
      </c>
      <c r="AB173">
        <f>MAX(K$4:K172)+1</f>
        <v>3</v>
      </c>
      <c r="AC173">
        <f>MAX(L$4:L172)+1</f>
        <v>7</v>
      </c>
      <c r="AD173">
        <f>MAX(M$4:M172)+1</f>
        <v>4</v>
      </c>
      <c r="AE173">
        <f>MAX(N$4:N172)+1</f>
        <v>4</v>
      </c>
      <c r="AF173">
        <f>MAX(O$4:O172)+1</f>
        <v>21</v>
      </c>
      <c r="AG173" t="e">
        <f>MAX(#REF!)+1</f>
        <v>#REF!</v>
      </c>
      <c r="AH173">
        <f>MAX(P$4:P172)+1</f>
        <v>5</v>
      </c>
      <c r="AI173" t="e">
        <f>MAX(#REF!)+1</f>
        <v>#REF!</v>
      </c>
      <c r="AK173" s="28">
        <f>LOOKUP(R173,TR!$A$4:$A$11,TR!$B$4:$B$11)</f>
        <v>0.020439814814814817</v>
      </c>
    </row>
    <row r="174" spans="1:37" ht="12.75">
      <c r="A174" s="25" t="s">
        <v>197</v>
      </c>
      <c r="B174" s="29">
        <v>9</v>
      </c>
      <c r="C174" s="24" t="str">
        <f>LOOKUP(B174,'Startovní listina'!$B$3:$B$288,'Startovní listina'!$C$3:$C$288)</f>
        <v>Pokorný Luboš</v>
      </c>
      <c r="D174" s="24" t="str">
        <f>LOOKUP(B174,'Startovní listina'!$B$3:$B$288,'Startovní listina'!$D$3:$D$288)</f>
        <v>Kralupy</v>
      </c>
      <c r="E174" s="25">
        <f>LOOKUP(B174,'Startovní listina'!$B$3:$B$288,'Startovní listina'!$E$3:$E$288)</f>
        <v>1978</v>
      </c>
      <c r="F174" s="30">
        <v>0.03177083333333333</v>
      </c>
      <c r="G174" s="31">
        <f t="shared" si="20"/>
        <v>90</v>
      </c>
      <c r="H174" s="31" t="str">
        <f t="shared" si="21"/>
        <v> </v>
      </c>
      <c r="I174" s="31" t="str">
        <f t="shared" si="22"/>
        <v> </v>
      </c>
      <c r="J174" s="31" t="str">
        <f t="shared" si="23"/>
        <v> </v>
      </c>
      <c r="K174" s="31" t="str">
        <f t="shared" si="24"/>
        <v> </v>
      </c>
      <c r="L174" s="31" t="str">
        <f t="shared" si="25"/>
        <v> </v>
      </c>
      <c r="M174" s="31" t="str">
        <f t="shared" si="26"/>
        <v> </v>
      </c>
      <c r="N174" s="31" t="str">
        <f t="shared" si="27"/>
        <v> </v>
      </c>
      <c r="O174" s="31" t="str">
        <f t="shared" si="28"/>
        <v> </v>
      </c>
      <c r="P174" s="31" t="str">
        <f t="shared" si="29"/>
        <v> </v>
      </c>
      <c r="Q174" s="26" t="s">
        <v>27</v>
      </c>
      <c r="R174" s="27" t="str">
        <f>LOOKUP(B174,'Startovní listina'!$B$3:$B$288,'Startovní listina'!$F$3:$F$288)</f>
        <v>A</v>
      </c>
      <c r="S174" s="27" t="str">
        <f>LOOKUP(B174,'Startovní listina'!$B$3:$B$288,'Startovní listina'!$I$3:$I$288)</f>
        <v>N</v>
      </c>
      <c r="T174" s="27" t="str">
        <f>LOOKUP(B174,'Startovní listina'!$B$3:$B$288,'Startovní listina'!$J$3:$J$288)</f>
        <v>N</v>
      </c>
      <c r="U174" s="27" t="str">
        <f>LOOKUP(B174,'Startovní listina'!$B$3:$B$288,'Startovní listina'!$O$3:$O$288)</f>
        <v>N</v>
      </c>
      <c r="V174" s="27" t="str">
        <f>LOOKUP(B174,'Startovní listina'!$B$3:$B$288,'Startovní listina'!$P$3:$P$288)</f>
        <v>N</v>
      </c>
      <c r="W174" t="s">
        <v>27</v>
      </c>
      <c r="X174">
        <f>MAX(G$4:G173)+1</f>
        <v>90</v>
      </c>
      <c r="Y174">
        <f>MAX(H$4:H173)+1</f>
        <v>43</v>
      </c>
      <c r="Z174">
        <f>MAX(I$4:I173)+1</f>
        <v>20</v>
      </c>
      <c r="AA174">
        <f>MAX(J$4:J173)+1</f>
        <v>7</v>
      </c>
      <c r="AB174">
        <f>MAX(K$4:K173)+1</f>
        <v>3</v>
      </c>
      <c r="AC174">
        <f>MAX(L$4:L173)+1</f>
        <v>7</v>
      </c>
      <c r="AD174">
        <f>MAX(M$4:M173)+1</f>
        <v>4</v>
      </c>
      <c r="AE174">
        <f>MAX(N$4:N173)+1</f>
        <v>4</v>
      </c>
      <c r="AF174">
        <f>MAX(O$4:O173)+1</f>
        <v>21</v>
      </c>
      <c r="AG174" t="e">
        <f>MAX(#REF!)+1</f>
        <v>#REF!</v>
      </c>
      <c r="AH174">
        <f>MAX(P$4:P173)+1</f>
        <v>5</v>
      </c>
      <c r="AI174" t="e">
        <f>MAX(#REF!)+1</f>
        <v>#REF!</v>
      </c>
      <c r="AK174" s="28">
        <f>LOOKUP(R174,TR!$A$4:$A$11,TR!$B$4:$B$11)</f>
        <v>0.020439814814814817</v>
      </c>
    </row>
    <row r="175" spans="1:37" ht="12.75">
      <c r="A175" s="25" t="s">
        <v>198</v>
      </c>
      <c r="B175" s="29">
        <v>136</v>
      </c>
      <c r="C175" s="24" t="str">
        <f>LOOKUP(B175,'Startovní listina'!$B$3:$B$288,'Startovní listina'!$C$3:$C$288)</f>
        <v>Kostovič Petr</v>
      </c>
      <c r="D175" s="24" t="str">
        <f>LOOKUP(B175,'Startovní listina'!$B$3:$B$288,'Startovní listina'!$D$3:$D$288)</f>
        <v>www.behy.cz</v>
      </c>
      <c r="E175" s="25">
        <f>LOOKUP(B175,'Startovní listina'!$B$3:$B$288,'Startovní listina'!$E$3:$E$288)</f>
        <v>1962</v>
      </c>
      <c r="F175" s="30">
        <v>0.03180555555555555</v>
      </c>
      <c r="G175" s="31" t="str">
        <f t="shared" si="20"/>
        <v> </v>
      </c>
      <c r="H175" s="31">
        <f t="shared" si="21"/>
        <v>43</v>
      </c>
      <c r="I175" s="31" t="str">
        <f t="shared" si="22"/>
        <v> </v>
      </c>
      <c r="J175" s="31" t="str">
        <f t="shared" si="23"/>
        <v> </v>
      </c>
      <c r="K175" s="31" t="str">
        <f t="shared" si="24"/>
        <v> </v>
      </c>
      <c r="L175" s="31" t="str">
        <f t="shared" si="25"/>
        <v> </v>
      </c>
      <c r="M175" s="31" t="str">
        <f t="shared" si="26"/>
        <v> </v>
      </c>
      <c r="N175" s="31" t="str">
        <f t="shared" si="27"/>
        <v> </v>
      </c>
      <c r="O175" s="31" t="str">
        <f t="shared" si="28"/>
        <v> </v>
      </c>
      <c r="P175" s="31" t="str">
        <f t="shared" si="29"/>
        <v> </v>
      </c>
      <c r="Q175" s="26" t="s">
        <v>27</v>
      </c>
      <c r="R175" s="27" t="str">
        <f>LOOKUP(B175,'Startovní listina'!$B$3:$B$288,'Startovní listina'!$F$3:$F$288)</f>
        <v>B</v>
      </c>
      <c r="S175" s="27" t="str">
        <f>LOOKUP(B175,'Startovní listina'!$B$3:$B$288,'Startovní listina'!$I$3:$I$288)</f>
        <v>N</v>
      </c>
      <c r="T175" s="27" t="str">
        <f>LOOKUP(B175,'Startovní listina'!$B$3:$B$288,'Startovní listina'!$J$3:$J$288)</f>
        <v>N</v>
      </c>
      <c r="U175" s="27" t="str">
        <f>LOOKUP(B175,'Startovní listina'!$B$3:$B$288,'Startovní listina'!$O$3:$O$288)</f>
        <v>N</v>
      </c>
      <c r="V175" s="27" t="str">
        <f>LOOKUP(B175,'Startovní listina'!$B$3:$B$288,'Startovní listina'!$P$3:$P$288)</f>
        <v>N</v>
      </c>
      <c r="W175" t="s">
        <v>27</v>
      </c>
      <c r="X175">
        <f>MAX(G$4:G174)+1</f>
        <v>91</v>
      </c>
      <c r="Y175">
        <f>MAX(H$4:H174)+1</f>
        <v>43</v>
      </c>
      <c r="Z175">
        <f>MAX(I$4:I174)+1</f>
        <v>20</v>
      </c>
      <c r="AA175">
        <f>MAX(J$4:J174)+1</f>
        <v>7</v>
      </c>
      <c r="AB175">
        <f>MAX(K$4:K174)+1</f>
        <v>3</v>
      </c>
      <c r="AC175">
        <f>MAX(L$4:L174)+1</f>
        <v>7</v>
      </c>
      <c r="AD175">
        <f>MAX(M$4:M174)+1</f>
        <v>4</v>
      </c>
      <c r="AE175">
        <f>MAX(N$4:N174)+1</f>
        <v>4</v>
      </c>
      <c r="AF175">
        <f>MAX(O$4:O174)+1</f>
        <v>21</v>
      </c>
      <c r="AG175" t="e">
        <f>MAX(#REF!)+1</f>
        <v>#REF!</v>
      </c>
      <c r="AH175">
        <f>MAX(P$4:P174)+1</f>
        <v>5</v>
      </c>
      <c r="AI175" t="e">
        <f>MAX(#REF!)+1</f>
        <v>#REF!</v>
      </c>
      <c r="AK175" s="28">
        <f>LOOKUP(R175,TR!$A$4:$A$11,TR!$B$4:$B$11)</f>
        <v>0.021863425925925925</v>
      </c>
    </row>
    <row r="176" spans="1:37" ht="12.75">
      <c r="A176" s="25" t="s">
        <v>199</v>
      </c>
      <c r="B176" s="29">
        <v>377</v>
      </c>
      <c r="C176" s="24" t="str">
        <f>LOOKUP(B176,'Startovní listina'!$B$3:$B$288,'Startovní listina'!$C$3:$C$288)</f>
        <v>Kovaříková Pavla</v>
      </c>
      <c r="D176" s="24" t="str">
        <f>LOOKUP(B176,'Startovní listina'!$B$3:$B$288,'Startovní listina'!$D$3:$D$288)</f>
        <v>Barnex sport Brno</v>
      </c>
      <c r="E176" s="25">
        <f>LOOKUP(B176,'Startovní listina'!$B$3:$B$288,'Startovní listina'!$E$3:$E$288)</f>
        <v>1955</v>
      </c>
      <c r="F176" s="30">
        <v>0.031828703703703706</v>
      </c>
      <c r="G176" s="31" t="str">
        <f t="shared" si="20"/>
        <v> </v>
      </c>
      <c r="H176" s="31" t="str">
        <f t="shared" si="21"/>
        <v> </v>
      </c>
      <c r="I176" s="31" t="str">
        <f t="shared" si="22"/>
        <v> </v>
      </c>
      <c r="J176" s="31" t="str">
        <f t="shared" si="23"/>
        <v> </v>
      </c>
      <c r="K176" s="31" t="str">
        <f t="shared" si="24"/>
        <v> </v>
      </c>
      <c r="L176" s="31" t="str">
        <f t="shared" si="25"/>
        <v> </v>
      </c>
      <c r="M176" s="31" t="str">
        <f t="shared" si="26"/>
        <v> </v>
      </c>
      <c r="N176" s="31">
        <f t="shared" si="27"/>
        <v>4</v>
      </c>
      <c r="O176" s="31" t="str">
        <f t="shared" si="28"/>
        <v> </v>
      </c>
      <c r="P176" s="31" t="str">
        <f t="shared" si="29"/>
        <v> </v>
      </c>
      <c r="Q176" s="26" t="s">
        <v>27</v>
      </c>
      <c r="R176" s="27" t="str">
        <f>LOOKUP(B176,'Startovní listina'!$B$3:$B$288,'Startovní listina'!$F$3:$F$288)</f>
        <v>H</v>
      </c>
      <c r="S176" s="27" t="str">
        <f>LOOKUP(B176,'Startovní listina'!$B$3:$B$288,'Startovní listina'!$I$3:$I$288)</f>
        <v>N</v>
      </c>
      <c r="T176" s="27" t="str">
        <f>LOOKUP(B176,'Startovní listina'!$B$3:$B$288,'Startovní listina'!$J$3:$J$288)</f>
        <v>N</v>
      </c>
      <c r="U176" s="27" t="str">
        <f>LOOKUP(B176,'Startovní listina'!$B$3:$B$288,'Startovní listina'!$O$3:$O$288)</f>
        <v>N</v>
      </c>
      <c r="V176" s="27" t="str">
        <f>LOOKUP(B176,'Startovní listina'!$B$3:$B$288,'Startovní listina'!$P$3:$P$288)</f>
        <v>N</v>
      </c>
      <c r="W176" t="s">
        <v>27</v>
      </c>
      <c r="X176">
        <f>MAX(G$4:G175)+1</f>
        <v>91</v>
      </c>
      <c r="Y176">
        <f>MAX(H$4:H175)+1</f>
        <v>44</v>
      </c>
      <c r="Z176">
        <f>MAX(I$4:I175)+1</f>
        <v>20</v>
      </c>
      <c r="AA176">
        <f>MAX(J$4:J175)+1</f>
        <v>7</v>
      </c>
      <c r="AB176">
        <f>MAX(K$4:K175)+1</f>
        <v>3</v>
      </c>
      <c r="AC176">
        <f>MAX(L$4:L175)+1</f>
        <v>7</v>
      </c>
      <c r="AD176">
        <f>MAX(M$4:M175)+1</f>
        <v>4</v>
      </c>
      <c r="AE176">
        <f>MAX(N$4:N175)+1</f>
        <v>4</v>
      </c>
      <c r="AF176">
        <f>MAX(O$4:O175)+1</f>
        <v>21</v>
      </c>
      <c r="AG176" t="e">
        <f>MAX(#REF!)+1</f>
        <v>#REF!</v>
      </c>
      <c r="AH176">
        <f>MAX(P$4:P175)+1</f>
        <v>5</v>
      </c>
      <c r="AI176" t="e">
        <f>MAX(#REF!)+1</f>
        <v>#REF!</v>
      </c>
      <c r="AK176" s="28">
        <f>LOOKUP(R176,TR!$A$4:$A$11,TR!$B$4:$B$11)</f>
        <v>0.02884259259259259</v>
      </c>
    </row>
    <row r="177" spans="1:37" ht="12.75">
      <c r="A177" s="25" t="s">
        <v>200</v>
      </c>
      <c r="B177" s="29">
        <v>252</v>
      </c>
      <c r="C177" s="24" t="str">
        <f>LOOKUP(B177,'Startovní listina'!$B$3:$B$288,'Startovní listina'!$C$3:$C$288)</f>
        <v>Štrup Jan</v>
      </c>
      <c r="D177" s="24" t="str">
        <f>LOOKUP(B177,'Startovní listina'!$B$3:$B$288,'Startovní listina'!$D$3:$D$288)</f>
        <v>Sokol Kolín</v>
      </c>
      <c r="E177" s="25">
        <f>LOOKUP(B177,'Startovní listina'!$B$3:$B$288,'Startovní listina'!$E$3:$E$288)</f>
        <v>1951</v>
      </c>
      <c r="F177" s="30">
        <v>0.031828703703703706</v>
      </c>
      <c r="G177" s="31" t="str">
        <f t="shared" si="20"/>
        <v> </v>
      </c>
      <c r="H177" s="31" t="str">
        <f t="shared" si="21"/>
        <v> </v>
      </c>
      <c r="I177" s="31">
        <f t="shared" si="22"/>
        <v>20</v>
      </c>
      <c r="J177" s="31" t="str">
        <f t="shared" si="23"/>
        <v> </v>
      </c>
      <c r="K177" s="31" t="str">
        <f t="shared" si="24"/>
        <v> </v>
      </c>
      <c r="L177" s="31" t="str">
        <f t="shared" si="25"/>
        <v> </v>
      </c>
      <c r="M177" s="31" t="str">
        <f t="shared" si="26"/>
        <v> </v>
      </c>
      <c r="N177" s="31" t="str">
        <f t="shared" si="27"/>
        <v> </v>
      </c>
      <c r="O177" s="31">
        <f t="shared" si="28"/>
        <v>21</v>
      </c>
      <c r="P177" s="31" t="str">
        <f t="shared" si="29"/>
        <v> </v>
      </c>
      <c r="Q177" s="26" t="s">
        <v>27</v>
      </c>
      <c r="R177" s="27" t="str">
        <f>LOOKUP(B177,'Startovní listina'!$B$3:$B$288,'Startovní listina'!$F$3:$F$288)</f>
        <v>C</v>
      </c>
      <c r="S177" s="27" t="str">
        <f>LOOKUP(B177,'Startovní listina'!$B$3:$B$288,'Startovní listina'!$I$3:$I$288)</f>
        <v>A</v>
      </c>
      <c r="T177" s="27" t="str">
        <f>LOOKUP(B177,'Startovní listina'!$B$3:$B$288,'Startovní listina'!$J$3:$J$288)</f>
        <v>N</v>
      </c>
      <c r="U177" s="27" t="str">
        <f>LOOKUP(B177,'Startovní listina'!$B$3:$B$288,'Startovní listina'!$O$3:$O$288)</f>
        <v>N</v>
      </c>
      <c r="V177" s="27" t="str">
        <f>LOOKUP(B177,'Startovní listina'!$B$3:$B$288,'Startovní listina'!$P$3:$P$288)</f>
        <v>N</v>
      </c>
      <c r="W177" t="s">
        <v>27</v>
      </c>
      <c r="X177">
        <f>MAX(G$4:G176)+1</f>
        <v>91</v>
      </c>
      <c r="Y177">
        <f>MAX(H$4:H176)+1</f>
        <v>44</v>
      </c>
      <c r="Z177">
        <f>MAX(I$4:I176)+1</f>
        <v>20</v>
      </c>
      <c r="AA177">
        <f>MAX(J$4:J176)+1</f>
        <v>7</v>
      </c>
      <c r="AB177">
        <f>MAX(K$4:K176)+1</f>
        <v>3</v>
      </c>
      <c r="AC177">
        <f>MAX(L$4:L176)+1</f>
        <v>7</v>
      </c>
      <c r="AD177">
        <f>MAX(M$4:M176)+1</f>
        <v>4</v>
      </c>
      <c r="AE177">
        <f>MAX(N$4:N176)+1</f>
        <v>5</v>
      </c>
      <c r="AF177">
        <f>MAX(O$4:O176)+1</f>
        <v>21</v>
      </c>
      <c r="AG177" t="e">
        <f>MAX(#REF!)+1</f>
        <v>#REF!</v>
      </c>
      <c r="AH177">
        <f>MAX(P$4:P176)+1</f>
        <v>5</v>
      </c>
      <c r="AI177" t="e">
        <f>MAX(#REF!)+1</f>
        <v>#REF!</v>
      </c>
      <c r="AK177" s="28">
        <f>LOOKUP(R177,TR!$A$4:$A$11,TR!$B$4:$B$11)</f>
        <v>0.02342592592592593</v>
      </c>
    </row>
    <row r="178" spans="1:37" ht="12.75">
      <c r="A178" s="25" t="s">
        <v>201</v>
      </c>
      <c r="B178" s="29">
        <v>29</v>
      </c>
      <c r="C178" s="24" t="str">
        <f>LOOKUP(B178,'Startovní listina'!$B$3:$B$288,'Startovní listina'!$C$3:$C$288)</f>
        <v>Pomšár Miroslav</v>
      </c>
      <c r="D178" s="24" t="str">
        <f>LOOKUP(B178,'Startovní listina'!$B$3:$B$288,'Startovní listina'!$D$3:$D$288)</f>
        <v>STS Chvojkovi Brod</v>
      </c>
      <c r="E178" s="25">
        <f>LOOKUP(B178,'Startovní listina'!$B$3:$B$288,'Startovní listina'!$E$3:$E$288)</f>
        <v>1975</v>
      </c>
      <c r="F178" s="30">
        <v>0.032025462962962964</v>
      </c>
      <c r="G178" s="31">
        <f t="shared" si="20"/>
        <v>91</v>
      </c>
      <c r="H178" s="31" t="str">
        <f t="shared" si="21"/>
        <v> </v>
      </c>
      <c r="I178" s="31" t="str">
        <f t="shared" si="22"/>
        <v> </v>
      </c>
      <c r="J178" s="31" t="str">
        <f t="shared" si="23"/>
        <v> </v>
      </c>
      <c r="K178" s="31" t="str">
        <f t="shared" si="24"/>
        <v> </v>
      </c>
      <c r="L178" s="31" t="str">
        <f t="shared" si="25"/>
        <v> </v>
      </c>
      <c r="M178" s="31" t="str">
        <f t="shared" si="26"/>
        <v> </v>
      </c>
      <c r="N178" s="31" t="str">
        <f t="shared" si="27"/>
        <v> </v>
      </c>
      <c r="O178" s="31" t="str">
        <f t="shared" si="28"/>
        <v> </v>
      </c>
      <c r="P178" s="31" t="str">
        <f t="shared" si="29"/>
        <v> </v>
      </c>
      <c r="Q178" s="26" t="s">
        <v>27</v>
      </c>
      <c r="R178" s="27" t="str">
        <f>LOOKUP(B178,'Startovní listina'!$B$3:$B$288,'Startovní listina'!$F$3:$F$288)</f>
        <v>A</v>
      </c>
      <c r="S178" s="27" t="str">
        <f>LOOKUP(B178,'Startovní listina'!$B$3:$B$288,'Startovní listina'!$I$3:$I$288)</f>
        <v>N</v>
      </c>
      <c r="T178" s="27" t="str">
        <f>LOOKUP(B178,'Startovní listina'!$B$3:$B$288,'Startovní listina'!$J$3:$J$288)</f>
        <v>N</v>
      </c>
      <c r="U178" s="27" t="str">
        <f>LOOKUP(B178,'Startovní listina'!$B$3:$B$288,'Startovní listina'!$O$3:$O$288)</f>
        <v>N</v>
      </c>
      <c r="V178" s="27" t="str">
        <f>LOOKUP(B178,'Startovní listina'!$B$3:$B$288,'Startovní listina'!$P$3:$P$288)</f>
        <v>N</v>
      </c>
      <c r="W178" t="s">
        <v>27</v>
      </c>
      <c r="X178">
        <f>MAX(G$4:G177)+1</f>
        <v>91</v>
      </c>
      <c r="Y178">
        <f>MAX(H$4:H177)+1</f>
        <v>44</v>
      </c>
      <c r="Z178">
        <f>MAX(I$4:I177)+1</f>
        <v>21</v>
      </c>
      <c r="AA178">
        <f>MAX(J$4:J177)+1</f>
        <v>7</v>
      </c>
      <c r="AB178">
        <f>MAX(K$4:K177)+1</f>
        <v>3</v>
      </c>
      <c r="AC178">
        <f>MAX(L$4:L177)+1</f>
        <v>7</v>
      </c>
      <c r="AD178">
        <f>MAX(M$4:M177)+1</f>
        <v>4</v>
      </c>
      <c r="AE178">
        <f>MAX(N$4:N177)+1</f>
        <v>5</v>
      </c>
      <c r="AF178">
        <f>MAX(O$4:O177)+1</f>
        <v>22</v>
      </c>
      <c r="AG178" t="e">
        <f>MAX(#REF!)+1</f>
        <v>#REF!</v>
      </c>
      <c r="AH178">
        <f>MAX(P$4:P177)+1</f>
        <v>5</v>
      </c>
      <c r="AI178" t="e">
        <f>MAX(#REF!)+1</f>
        <v>#REF!</v>
      </c>
      <c r="AK178" s="28">
        <f>LOOKUP(R178,TR!$A$4:$A$11,TR!$B$4:$B$11)</f>
        <v>0.020439814814814817</v>
      </c>
    </row>
    <row r="179" spans="1:37" ht="12.75">
      <c r="A179" s="25" t="s">
        <v>202</v>
      </c>
      <c r="B179" s="29">
        <v>231</v>
      </c>
      <c r="C179" s="24" t="str">
        <f>LOOKUP(B179,'Startovní listina'!$B$3:$B$288,'Startovní listina'!$C$3:$C$288)</f>
        <v>Machálek Josef</v>
      </c>
      <c r="D179" s="24" t="str">
        <f>LOOKUP(B179,'Startovní listina'!$B$3:$B$288,'Startovní listina'!$D$3:$D$288)</f>
        <v>Sokol Vilémovice</v>
      </c>
      <c r="E179" s="25">
        <f>LOOKUP(B179,'Startovní listina'!$B$3:$B$288,'Startovní listina'!$E$3:$E$288)</f>
        <v>1950</v>
      </c>
      <c r="F179" s="30">
        <v>0.03211805555555556</v>
      </c>
      <c r="G179" s="31" t="str">
        <f t="shared" si="20"/>
        <v> </v>
      </c>
      <c r="H179" s="31" t="str">
        <f t="shared" si="21"/>
        <v> </v>
      </c>
      <c r="I179" s="31">
        <f t="shared" si="22"/>
        <v>21</v>
      </c>
      <c r="J179" s="31" t="str">
        <f t="shared" si="23"/>
        <v> </v>
      </c>
      <c r="K179" s="31" t="str">
        <f t="shared" si="24"/>
        <v> </v>
      </c>
      <c r="L179" s="31" t="str">
        <f t="shared" si="25"/>
        <v> </v>
      </c>
      <c r="M179" s="31" t="str">
        <f t="shared" si="26"/>
        <v> </v>
      </c>
      <c r="N179" s="31" t="str">
        <f t="shared" si="27"/>
        <v> </v>
      </c>
      <c r="O179" s="31" t="str">
        <f t="shared" si="28"/>
        <v> </v>
      </c>
      <c r="P179" s="31" t="str">
        <f t="shared" si="29"/>
        <v> </v>
      </c>
      <c r="Q179" s="26" t="s">
        <v>27</v>
      </c>
      <c r="R179" s="27" t="str">
        <f>LOOKUP(B179,'Startovní listina'!$B$3:$B$288,'Startovní listina'!$F$3:$F$288)</f>
        <v>C</v>
      </c>
      <c r="S179" s="27" t="str">
        <f>LOOKUP(B179,'Startovní listina'!$B$3:$B$288,'Startovní listina'!$I$3:$I$288)</f>
        <v>N</v>
      </c>
      <c r="T179" s="27" t="str">
        <f>LOOKUP(B179,'Startovní listina'!$B$3:$B$288,'Startovní listina'!$J$3:$J$288)</f>
        <v>N</v>
      </c>
      <c r="U179" s="27" t="str">
        <f>LOOKUP(B179,'Startovní listina'!$B$3:$B$288,'Startovní listina'!$O$3:$O$288)</f>
        <v>N</v>
      </c>
      <c r="V179" s="27" t="str">
        <f>LOOKUP(B179,'Startovní listina'!$B$3:$B$288,'Startovní listina'!$P$3:$P$288)</f>
        <v>N</v>
      </c>
      <c r="W179" t="s">
        <v>27</v>
      </c>
      <c r="X179">
        <f>MAX(G$4:G178)+1</f>
        <v>92</v>
      </c>
      <c r="Y179">
        <f>MAX(H$4:H178)+1</f>
        <v>44</v>
      </c>
      <c r="Z179">
        <f>MAX(I$4:I178)+1</f>
        <v>21</v>
      </c>
      <c r="AA179">
        <f>MAX(J$4:J178)+1</f>
        <v>7</v>
      </c>
      <c r="AB179">
        <f>MAX(K$4:K178)+1</f>
        <v>3</v>
      </c>
      <c r="AC179">
        <f>MAX(L$4:L178)+1</f>
        <v>7</v>
      </c>
      <c r="AD179">
        <f>MAX(M$4:M178)+1</f>
        <v>4</v>
      </c>
      <c r="AE179">
        <f>MAX(N$4:N178)+1</f>
        <v>5</v>
      </c>
      <c r="AF179">
        <f>MAX(O$4:O178)+1</f>
        <v>22</v>
      </c>
      <c r="AG179" t="e">
        <f>MAX(#REF!)+1</f>
        <v>#REF!</v>
      </c>
      <c r="AH179">
        <f>MAX(P$4:P178)+1</f>
        <v>5</v>
      </c>
      <c r="AI179" t="e">
        <f>MAX(#REF!)+1</f>
        <v>#REF!</v>
      </c>
      <c r="AK179" s="28">
        <f>LOOKUP(R179,TR!$A$4:$A$11,TR!$B$4:$B$11)</f>
        <v>0.02342592592592593</v>
      </c>
    </row>
    <row r="180" spans="1:37" ht="12.75">
      <c r="A180" s="25" t="s">
        <v>203</v>
      </c>
      <c r="B180" s="29">
        <v>248</v>
      </c>
      <c r="C180" s="24" t="str">
        <f>LOOKUP(B180,'Startovní listina'!$B$3:$B$288,'Startovní listina'!$C$3:$C$288)</f>
        <v>Alexa Jiří</v>
      </c>
      <c r="D180" s="24" t="str">
        <f>LOOKUP(B180,'Startovní listina'!$B$3:$B$288,'Startovní listina'!$D$3:$D$288)</f>
        <v>KRB Chrudim</v>
      </c>
      <c r="E180" s="25">
        <f>LOOKUP(B180,'Startovní listina'!$B$3:$B$288,'Startovní listina'!$E$3:$E$288)</f>
        <v>1953</v>
      </c>
      <c r="F180" s="32">
        <v>0.032129629629629626</v>
      </c>
      <c r="G180" s="31" t="str">
        <f t="shared" si="20"/>
        <v> </v>
      </c>
      <c r="H180" s="31" t="str">
        <f t="shared" si="21"/>
        <v> </v>
      </c>
      <c r="I180" s="31">
        <f t="shared" si="22"/>
        <v>22</v>
      </c>
      <c r="J180" s="31" t="str">
        <f t="shared" si="23"/>
        <v> </v>
      </c>
      <c r="K180" s="31" t="str">
        <f t="shared" si="24"/>
        <v> </v>
      </c>
      <c r="L180" s="31" t="str">
        <f t="shared" si="25"/>
        <v> </v>
      </c>
      <c r="M180" s="31" t="str">
        <f t="shared" si="26"/>
        <v> </v>
      </c>
      <c r="N180" s="31" t="str">
        <f t="shared" si="27"/>
        <v> </v>
      </c>
      <c r="O180" s="31" t="str">
        <f t="shared" si="28"/>
        <v> </v>
      </c>
      <c r="P180" s="31" t="str">
        <f t="shared" si="29"/>
        <v> </v>
      </c>
      <c r="Q180" s="26" t="s">
        <v>27</v>
      </c>
      <c r="R180" s="27" t="str">
        <f>LOOKUP(B180,'Startovní listina'!$B$3:$B$288,'Startovní listina'!$F$3:$F$288)</f>
        <v>C</v>
      </c>
      <c r="S180" s="27" t="str">
        <f>LOOKUP(B180,'Startovní listina'!$B$3:$B$288,'Startovní listina'!$I$3:$I$288)</f>
        <v>N</v>
      </c>
      <c r="T180" s="27" t="str">
        <f>LOOKUP(B180,'Startovní listina'!$B$3:$B$288,'Startovní listina'!$J$3:$J$288)</f>
        <v>N</v>
      </c>
      <c r="U180" s="27" t="str">
        <f>LOOKUP(B180,'Startovní listina'!$B$3:$B$288,'Startovní listina'!$O$3:$O$288)</f>
        <v>N</v>
      </c>
      <c r="V180" s="27" t="str">
        <f>LOOKUP(B180,'Startovní listina'!$B$3:$B$288,'Startovní listina'!$P$3:$P$288)</f>
        <v>N</v>
      </c>
      <c r="W180" t="s">
        <v>27</v>
      </c>
      <c r="X180">
        <f>MAX(G$4:G179)+1</f>
        <v>92</v>
      </c>
      <c r="Y180">
        <f>MAX(H$4:H179)+1</f>
        <v>44</v>
      </c>
      <c r="Z180">
        <f>MAX(I$4:I179)+1</f>
        <v>22</v>
      </c>
      <c r="AA180">
        <f>MAX(J$4:J179)+1</f>
        <v>7</v>
      </c>
      <c r="AB180">
        <f>MAX(K$4:K179)+1</f>
        <v>3</v>
      </c>
      <c r="AC180">
        <f>MAX(L$4:L179)+1</f>
        <v>7</v>
      </c>
      <c r="AD180">
        <f>MAX(M$4:M179)+1</f>
        <v>4</v>
      </c>
      <c r="AE180">
        <f>MAX(N$4:N179)+1</f>
        <v>5</v>
      </c>
      <c r="AF180">
        <f>MAX(O$4:O179)+1</f>
        <v>22</v>
      </c>
      <c r="AG180" t="e">
        <f>MAX(#REF!)+1</f>
        <v>#REF!</v>
      </c>
      <c r="AH180">
        <f>MAX(P$4:P179)+1</f>
        <v>5</v>
      </c>
      <c r="AI180" t="e">
        <f>MAX(#REF!)+1</f>
        <v>#REF!</v>
      </c>
      <c r="AK180" s="28">
        <f>LOOKUP(R180,TR!$A$4:$A$11,TR!$B$4:$B$11)</f>
        <v>0.02342592592592593</v>
      </c>
    </row>
    <row r="181" spans="1:37" ht="12.75">
      <c r="A181" s="25" t="s">
        <v>204</v>
      </c>
      <c r="B181" s="29">
        <v>190</v>
      </c>
      <c r="C181" s="24" t="str">
        <f>LOOKUP(B181,'Startovní listina'!$B$3:$B$288,'Startovní listina'!$C$3:$C$288)</f>
        <v>Valta Stanislav </v>
      </c>
      <c r="D181" s="24" t="str">
        <f>LOOKUP(B181,'Startovní listina'!$B$3:$B$288,'Startovní listina'!$D$3:$D$288)</f>
        <v>Ohrada/Kolín</v>
      </c>
      <c r="E181" s="25">
        <f>LOOKUP(B181,'Startovní listina'!$B$3:$B$288,'Startovní listina'!$E$3:$E$288)</f>
        <v>1958</v>
      </c>
      <c r="F181" s="30">
        <v>0.032164351851851854</v>
      </c>
      <c r="G181" s="31" t="str">
        <f t="shared" si="20"/>
        <v> </v>
      </c>
      <c r="H181" s="31" t="str">
        <f t="shared" si="21"/>
        <v> </v>
      </c>
      <c r="I181" s="31">
        <f t="shared" si="22"/>
        <v>23</v>
      </c>
      <c r="J181" s="31" t="str">
        <f t="shared" si="23"/>
        <v> </v>
      </c>
      <c r="K181" s="31" t="str">
        <f t="shared" si="24"/>
        <v> </v>
      </c>
      <c r="L181" s="31" t="str">
        <f t="shared" si="25"/>
        <v> </v>
      </c>
      <c r="M181" s="31" t="str">
        <f t="shared" si="26"/>
        <v> </v>
      </c>
      <c r="N181" s="31" t="str">
        <f t="shared" si="27"/>
        <v> </v>
      </c>
      <c r="O181" s="31">
        <f t="shared" si="28"/>
        <v>22</v>
      </c>
      <c r="P181" s="31">
        <f t="shared" si="29"/>
        <v>5</v>
      </c>
      <c r="Q181" s="26" t="s">
        <v>27</v>
      </c>
      <c r="R181" s="27" t="str">
        <f>LOOKUP(B181,'Startovní listina'!$B$3:$B$288,'Startovní listina'!$F$3:$F$288)</f>
        <v>C</v>
      </c>
      <c r="S181" s="27" t="str">
        <f>LOOKUP(B181,'Startovní listina'!$B$3:$B$288,'Startovní listina'!$I$3:$I$288)</f>
        <v>A</v>
      </c>
      <c r="T181" s="27" t="str">
        <f>LOOKUP(B181,'Startovní listina'!$B$3:$B$288,'Startovní listina'!$J$3:$J$288)</f>
        <v>N</v>
      </c>
      <c r="U181" s="27" t="str">
        <f>LOOKUP(B181,'Startovní listina'!$B$3:$B$288,'Startovní listina'!$O$3:$O$288)</f>
        <v>A</v>
      </c>
      <c r="V181" s="27" t="str">
        <f>LOOKUP(B181,'Startovní listina'!$B$3:$B$288,'Startovní listina'!$P$3:$P$288)</f>
        <v>N</v>
      </c>
      <c r="W181" t="s">
        <v>27</v>
      </c>
      <c r="X181">
        <f>MAX(G$4:G180)+1</f>
        <v>92</v>
      </c>
      <c r="Y181">
        <f>MAX(H$4:H180)+1</f>
        <v>44</v>
      </c>
      <c r="Z181">
        <f>MAX(I$4:I180)+1</f>
        <v>23</v>
      </c>
      <c r="AA181">
        <f>MAX(J$4:J180)+1</f>
        <v>7</v>
      </c>
      <c r="AB181">
        <f>MAX(K$4:K180)+1</f>
        <v>3</v>
      </c>
      <c r="AC181">
        <f>MAX(L$4:L180)+1</f>
        <v>7</v>
      </c>
      <c r="AD181">
        <f>MAX(M$4:M180)+1</f>
        <v>4</v>
      </c>
      <c r="AE181">
        <f>MAX(N$4:N180)+1</f>
        <v>5</v>
      </c>
      <c r="AF181">
        <f>MAX(O$4:O180)+1</f>
        <v>22</v>
      </c>
      <c r="AG181" t="e">
        <f>MAX(#REF!)+1</f>
        <v>#REF!</v>
      </c>
      <c r="AH181">
        <f>MAX(P$4:P180)+1</f>
        <v>5</v>
      </c>
      <c r="AI181" t="e">
        <f>MAX(#REF!)+1</f>
        <v>#REF!</v>
      </c>
      <c r="AK181" s="28">
        <f>LOOKUP(R181,TR!$A$4:$A$11,TR!$B$4:$B$11)</f>
        <v>0.02342592592592593</v>
      </c>
    </row>
    <row r="182" spans="1:37" ht="12.75">
      <c r="A182" s="25" t="s">
        <v>205</v>
      </c>
      <c r="B182" s="29">
        <v>127</v>
      </c>
      <c r="C182" s="24" t="str">
        <f>LOOKUP(B182,'Startovní listina'!$B$3:$B$288,'Startovní listina'!$C$3:$C$288)</f>
        <v>Gremlica Václav</v>
      </c>
      <c r="D182" s="24" t="str">
        <f>LOOKUP(B182,'Startovní listina'!$B$3:$B$288,'Startovní listina'!$D$3:$D$288)</f>
        <v>Hulín</v>
      </c>
      <c r="E182" s="25">
        <f>LOOKUP(B182,'Startovní listina'!$B$3:$B$288,'Startovní listina'!$E$3:$E$288)</f>
        <v>1964</v>
      </c>
      <c r="F182" s="32">
        <v>0.03222222222222222</v>
      </c>
      <c r="G182" s="31" t="str">
        <f t="shared" si="20"/>
        <v> </v>
      </c>
      <c r="H182" s="31">
        <f t="shared" si="21"/>
        <v>44</v>
      </c>
      <c r="I182" s="31" t="str">
        <f t="shared" si="22"/>
        <v> </v>
      </c>
      <c r="J182" s="31" t="str">
        <f t="shared" si="23"/>
        <v> </v>
      </c>
      <c r="K182" s="31" t="str">
        <f t="shared" si="24"/>
        <v> </v>
      </c>
      <c r="L182" s="31" t="str">
        <f t="shared" si="25"/>
        <v> </v>
      </c>
      <c r="M182" s="31" t="str">
        <f t="shared" si="26"/>
        <v> </v>
      </c>
      <c r="N182" s="31" t="str">
        <f t="shared" si="27"/>
        <v> </v>
      </c>
      <c r="O182" s="31" t="str">
        <f t="shared" si="28"/>
        <v> </v>
      </c>
      <c r="P182" s="31" t="str">
        <f t="shared" si="29"/>
        <v> </v>
      </c>
      <c r="Q182" s="26" t="s">
        <v>27</v>
      </c>
      <c r="R182" s="27" t="str">
        <f>LOOKUP(B182,'Startovní listina'!$B$3:$B$288,'Startovní listina'!$F$3:$F$288)</f>
        <v>B</v>
      </c>
      <c r="S182" s="27" t="str">
        <f>LOOKUP(B182,'Startovní listina'!$B$3:$B$288,'Startovní listina'!$I$3:$I$288)</f>
        <v>N</v>
      </c>
      <c r="T182" s="27" t="str">
        <f>LOOKUP(B182,'Startovní listina'!$B$3:$B$288,'Startovní listina'!$J$3:$J$288)</f>
        <v>N</v>
      </c>
      <c r="U182" s="27" t="str">
        <f>LOOKUP(B182,'Startovní listina'!$B$3:$B$288,'Startovní listina'!$O$3:$O$288)</f>
        <v>N</v>
      </c>
      <c r="V182" s="27" t="str">
        <f>LOOKUP(B182,'Startovní listina'!$B$3:$B$288,'Startovní listina'!$P$3:$P$288)</f>
        <v>N</v>
      </c>
      <c r="W182" t="s">
        <v>27</v>
      </c>
      <c r="X182">
        <f>MAX(G$4:G181)+1</f>
        <v>92</v>
      </c>
      <c r="Y182">
        <f>MAX(H$4:H181)+1</f>
        <v>44</v>
      </c>
      <c r="Z182">
        <f>MAX(I$4:I181)+1</f>
        <v>24</v>
      </c>
      <c r="AA182">
        <f>MAX(J$4:J181)+1</f>
        <v>7</v>
      </c>
      <c r="AB182">
        <f>MAX(K$4:K181)+1</f>
        <v>3</v>
      </c>
      <c r="AC182">
        <f>MAX(L$4:L181)+1</f>
        <v>7</v>
      </c>
      <c r="AD182">
        <f>MAX(M$4:M181)+1</f>
        <v>4</v>
      </c>
      <c r="AE182">
        <f>MAX(N$4:N181)+1</f>
        <v>5</v>
      </c>
      <c r="AF182">
        <f>MAX(O$4:O181)+1</f>
        <v>23</v>
      </c>
      <c r="AG182" t="e">
        <f>MAX(#REF!)+1</f>
        <v>#REF!</v>
      </c>
      <c r="AH182">
        <f>MAX(P$4:P181)+1</f>
        <v>6</v>
      </c>
      <c r="AI182" t="e">
        <f>MAX(#REF!)+1</f>
        <v>#REF!</v>
      </c>
      <c r="AK182" s="28">
        <f>LOOKUP(R182,TR!$A$4:$A$11,TR!$B$4:$B$11)</f>
        <v>0.021863425925925925</v>
      </c>
    </row>
    <row r="183" spans="1:37" ht="12.75">
      <c r="A183" s="25" t="s">
        <v>206</v>
      </c>
      <c r="B183" s="29">
        <v>168</v>
      </c>
      <c r="C183" s="24" t="str">
        <f>LOOKUP(B183,'Startovní listina'!$B$3:$B$288,'Startovní listina'!$C$3:$C$288)</f>
        <v>Kára Vladimír</v>
      </c>
      <c r="D183" s="24" t="str">
        <f>LOOKUP(B183,'Startovní listina'!$B$3:$B$288,'Startovní listina'!$D$3:$D$288)</f>
        <v>SKP Nymburk</v>
      </c>
      <c r="E183" s="25">
        <f>LOOKUP(B183,'Startovní listina'!$B$3:$B$288,'Startovní listina'!$E$3:$E$288)</f>
        <v>1962</v>
      </c>
      <c r="F183" s="30">
        <v>0.03226851851851852</v>
      </c>
      <c r="G183" s="31" t="str">
        <f t="shared" si="20"/>
        <v> </v>
      </c>
      <c r="H183" s="31">
        <f t="shared" si="21"/>
        <v>45</v>
      </c>
      <c r="I183" s="31" t="str">
        <f t="shared" si="22"/>
        <v> </v>
      </c>
      <c r="J183" s="31" t="str">
        <f t="shared" si="23"/>
        <v> </v>
      </c>
      <c r="K183" s="31" t="str">
        <f t="shared" si="24"/>
        <v> </v>
      </c>
      <c r="L183" s="31" t="str">
        <f t="shared" si="25"/>
        <v> </v>
      </c>
      <c r="M183" s="31" t="str">
        <f t="shared" si="26"/>
        <v> </v>
      </c>
      <c r="N183" s="31" t="str">
        <f t="shared" si="27"/>
        <v> </v>
      </c>
      <c r="O183" s="31" t="str">
        <f t="shared" si="28"/>
        <v> </v>
      </c>
      <c r="P183" s="31" t="str">
        <f t="shared" si="29"/>
        <v> </v>
      </c>
      <c r="Q183" s="26" t="s">
        <v>27</v>
      </c>
      <c r="R183" s="27" t="str">
        <f>LOOKUP(B183,'Startovní listina'!$B$3:$B$288,'Startovní listina'!$F$3:$F$288)</f>
        <v>B</v>
      </c>
      <c r="S183" s="27" t="str">
        <f>LOOKUP(B183,'Startovní listina'!$B$3:$B$288,'Startovní listina'!$I$3:$I$288)</f>
        <v>N</v>
      </c>
      <c r="T183" s="27" t="str">
        <f>LOOKUP(B183,'Startovní listina'!$B$3:$B$288,'Startovní listina'!$J$3:$J$288)</f>
        <v>N</v>
      </c>
      <c r="U183" s="27" t="str">
        <f>LOOKUP(B183,'Startovní listina'!$B$3:$B$288,'Startovní listina'!$O$3:$O$288)</f>
        <v>N</v>
      </c>
      <c r="V183" s="27" t="str">
        <f>LOOKUP(B183,'Startovní listina'!$B$3:$B$288,'Startovní listina'!$P$3:$P$288)</f>
        <v>N</v>
      </c>
      <c r="W183" t="s">
        <v>27</v>
      </c>
      <c r="X183">
        <f>MAX(G$4:G182)+1</f>
        <v>92</v>
      </c>
      <c r="Y183">
        <f>MAX(H$4:H182)+1</f>
        <v>45</v>
      </c>
      <c r="Z183">
        <f>MAX(I$4:I182)+1</f>
        <v>24</v>
      </c>
      <c r="AA183">
        <f>MAX(J$4:J182)+1</f>
        <v>7</v>
      </c>
      <c r="AB183">
        <f>MAX(K$4:K182)+1</f>
        <v>3</v>
      </c>
      <c r="AC183">
        <f>MAX(L$4:L182)+1</f>
        <v>7</v>
      </c>
      <c r="AD183">
        <f>MAX(M$4:M182)+1</f>
        <v>4</v>
      </c>
      <c r="AE183">
        <f>MAX(N$4:N182)+1</f>
        <v>5</v>
      </c>
      <c r="AF183">
        <f>MAX(O$4:O182)+1</f>
        <v>23</v>
      </c>
      <c r="AG183" t="e">
        <f>MAX(#REF!)+1</f>
        <v>#REF!</v>
      </c>
      <c r="AH183">
        <f>MAX(P$4:P182)+1</f>
        <v>6</v>
      </c>
      <c r="AI183" t="e">
        <f>MAX(#REF!)+1</f>
        <v>#REF!</v>
      </c>
      <c r="AK183" s="28">
        <f>LOOKUP(R183,TR!$A$4:$A$11,TR!$B$4:$B$11)</f>
        <v>0.021863425925925925</v>
      </c>
    </row>
    <row r="184" spans="1:37" ht="12.75">
      <c r="A184" s="25" t="s">
        <v>207</v>
      </c>
      <c r="B184" s="29">
        <v>85</v>
      </c>
      <c r="C184" s="24" t="str">
        <f>LOOKUP(B184,'Startovní listina'!$B$3:$B$288,'Startovní listina'!$C$3:$C$288)</f>
        <v>Kamenský Peter</v>
      </c>
      <c r="D184" s="24" t="str">
        <f>LOOKUP(B184,'Startovní listina'!$B$3:$B$288,'Startovní listina'!$D$3:$D$288)</f>
        <v>Most</v>
      </c>
      <c r="E184" s="25">
        <f>LOOKUP(B184,'Startovní listina'!$B$3:$B$288,'Startovní listina'!$E$3:$E$288)</f>
        <v>1969</v>
      </c>
      <c r="F184" s="30">
        <v>0.03226851851851852</v>
      </c>
      <c r="G184" s="31">
        <f t="shared" si="20"/>
        <v>92</v>
      </c>
      <c r="H184" s="31" t="str">
        <f t="shared" si="21"/>
        <v> </v>
      </c>
      <c r="I184" s="31" t="str">
        <f t="shared" si="22"/>
        <v> </v>
      </c>
      <c r="J184" s="31" t="str">
        <f t="shared" si="23"/>
        <v> </v>
      </c>
      <c r="K184" s="31" t="str">
        <f t="shared" si="24"/>
        <v> </v>
      </c>
      <c r="L184" s="31" t="str">
        <f t="shared" si="25"/>
        <v> </v>
      </c>
      <c r="M184" s="31" t="str">
        <f t="shared" si="26"/>
        <v> </v>
      </c>
      <c r="N184" s="31" t="str">
        <f t="shared" si="27"/>
        <v> </v>
      </c>
      <c r="O184" s="31" t="str">
        <f t="shared" si="28"/>
        <v> </v>
      </c>
      <c r="P184" s="31" t="str">
        <f t="shared" si="29"/>
        <v> </v>
      </c>
      <c r="Q184" s="26" t="s">
        <v>27</v>
      </c>
      <c r="R184" s="27" t="str">
        <f>LOOKUP(B184,'Startovní listina'!$B$3:$B$288,'Startovní listina'!$F$3:$F$288)</f>
        <v>A</v>
      </c>
      <c r="S184" s="27" t="str">
        <f>LOOKUP(B184,'Startovní listina'!$B$3:$B$288,'Startovní listina'!$I$3:$I$288)</f>
        <v>N</v>
      </c>
      <c r="T184" s="27" t="str">
        <f>LOOKUP(B184,'Startovní listina'!$B$3:$B$288,'Startovní listina'!$J$3:$J$288)</f>
        <v>N</v>
      </c>
      <c r="U184" s="27" t="str">
        <f>LOOKUP(B184,'Startovní listina'!$B$3:$B$288,'Startovní listina'!$O$3:$O$288)</f>
        <v>N</v>
      </c>
      <c r="V184" s="27" t="str">
        <f>LOOKUP(B184,'Startovní listina'!$B$3:$B$288,'Startovní listina'!$P$3:$P$288)</f>
        <v>N</v>
      </c>
      <c r="W184" t="s">
        <v>27</v>
      </c>
      <c r="X184">
        <f>MAX(G$4:G183)+1</f>
        <v>92</v>
      </c>
      <c r="Y184">
        <f>MAX(H$4:H183)+1</f>
        <v>46</v>
      </c>
      <c r="Z184">
        <f>MAX(I$4:I183)+1</f>
        <v>24</v>
      </c>
      <c r="AA184">
        <f>MAX(J$4:J183)+1</f>
        <v>7</v>
      </c>
      <c r="AB184">
        <f>MAX(K$4:K183)+1</f>
        <v>3</v>
      </c>
      <c r="AC184">
        <f>MAX(L$4:L183)+1</f>
        <v>7</v>
      </c>
      <c r="AD184">
        <f>MAX(M$4:M183)+1</f>
        <v>4</v>
      </c>
      <c r="AE184">
        <f>MAX(N$4:N183)+1</f>
        <v>5</v>
      </c>
      <c r="AF184">
        <f>MAX(O$4:O183)+1</f>
        <v>23</v>
      </c>
      <c r="AG184" t="e">
        <f>MAX(#REF!)+1</f>
        <v>#REF!</v>
      </c>
      <c r="AH184">
        <f>MAX(P$4:P183)+1</f>
        <v>6</v>
      </c>
      <c r="AI184" t="e">
        <f>MAX(#REF!)+1</f>
        <v>#REF!</v>
      </c>
      <c r="AK184" s="28">
        <f>LOOKUP(R184,TR!$A$4:$A$11,TR!$B$4:$B$11)</f>
        <v>0.020439814814814817</v>
      </c>
    </row>
    <row r="185" spans="1:37" ht="12.75">
      <c r="A185" s="25" t="s">
        <v>208</v>
      </c>
      <c r="B185" s="29">
        <v>246</v>
      </c>
      <c r="C185" s="24" t="str">
        <f>LOOKUP(B185,'Startovní listina'!$B$3:$B$288,'Startovní listina'!$C$3:$C$288)</f>
        <v>Martínek Jiří</v>
      </c>
      <c r="D185" s="24" t="str">
        <f>LOOKUP(B185,'Startovní listina'!$B$3:$B$288,'Startovní listina'!$D$3:$D$288)</f>
        <v>Sokol Kolín</v>
      </c>
      <c r="E185" s="25">
        <f>LOOKUP(B185,'Startovní listina'!$B$3:$B$288,'Startovní listina'!$E$3:$E$288)</f>
        <v>1949</v>
      </c>
      <c r="F185" s="30">
        <v>0.03228009259259259</v>
      </c>
      <c r="G185" s="31" t="str">
        <f t="shared" si="20"/>
        <v> </v>
      </c>
      <c r="H185" s="31" t="str">
        <f t="shared" si="21"/>
        <v> </v>
      </c>
      <c r="I185" s="31">
        <f t="shared" si="22"/>
        <v>24</v>
      </c>
      <c r="J185" s="31" t="str">
        <f t="shared" si="23"/>
        <v> </v>
      </c>
      <c r="K185" s="31" t="str">
        <f t="shared" si="24"/>
        <v> </v>
      </c>
      <c r="L185" s="31" t="str">
        <f t="shared" si="25"/>
        <v> </v>
      </c>
      <c r="M185" s="31" t="str">
        <f t="shared" si="26"/>
        <v> </v>
      </c>
      <c r="N185" s="31" t="str">
        <f t="shared" si="27"/>
        <v> </v>
      </c>
      <c r="O185" s="31">
        <f t="shared" si="28"/>
        <v>23</v>
      </c>
      <c r="P185" s="31" t="str">
        <f t="shared" si="29"/>
        <v> </v>
      </c>
      <c r="Q185" s="26" t="s">
        <v>27</v>
      </c>
      <c r="R185" s="27" t="str">
        <f>LOOKUP(B185,'Startovní listina'!$B$3:$B$288,'Startovní listina'!$F$3:$F$288)</f>
        <v>C</v>
      </c>
      <c r="S185" s="27" t="str">
        <f>LOOKUP(B185,'Startovní listina'!$B$3:$B$288,'Startovní listina'!$I$3:$I$288)</f>
        <v>A</v>
      </c>
      <c r="T185" s="27" t="str">
        <f>LOOKUP(B185,'Startovní listina'!$B$3:$B$288,'Startovní listina'!$J$3:$J$288)</f>
        <v>N</v>
      </c>
      <c r="U185" s="27" t="str">
        <f>LOOKUP(B185,'Startovní listina'!$B$3:$B$288,'Startovní listina'!$O$3:$O$288)</f>
        <v>N</v>
      </c>
      <c r="V185" s="27" t="str">
        <f>LOOKUP(B185,'Startovní listina'!$B$3:$B$288,'Startovní listina'!$P$3:$P$288)</f>
        <v>N</v>
      </c>
      <c r="W185" t="s">
        <v>27</v>
      </c>
      <c r="X185">
        <f>MAX(G$4:G184)+1</f>
        <v>93</v>
      </c>
      <c r="Y185">
        <f>MAX(H$4:H184)+1</f>
        <v>46</v>
      </c>
      <c r="Z185">
        <f>MAX(I$4:I184)+1</f>
        <v>24</v>
      </c>
      <c r="AA185">
        <f>MAX(J$4:J184)+1</f>
        <v>7</v>
      </c>
      <c r="AB185">
        <f>MAX(K$4:K184)+1</f>
        <v>3</v>
      </c>
      <c r="AC185">
        <f>MAX(L$4:L184)+1</f>
        <v>7</v>
      </c>
      <c r="AD185">
        <f>MAX(M$4:M184)+1</f>
        <v>4</v>
      </c>
      <c r="AE185">
        <f>MAX(N$4:N184)+1</f>
        <v>5</v>
      </c>
      <c r="AF185">
        <f>MAX(O$4:O184)+1</f>
        <v>23</v>
      </c>
      <c r="AG185" t="e">
        <f>MAX(#REF!)+1</f>
        <v>#REF!</v>
      </c>
      <c r="AH185">
        <f>MAX(P$4:P184)+1</f>
        <v>6</v>
      </c>
      <c r="AI185" t="e">
        <f>MAX(#REF!)+1</f>
        <v>#REF!</v>
      </c>
      <c r="AK185" s="28">
        <f>LOOKUP(R185,TR!$A$4:$A$11,TR!$B$4:$B$11)</f>
        <v>0.02342592592592593</v>
      </c>
    </row>
    <row r="186" spans="1:37" ht="12.75">
      <c r="A186" s="25" t="s">
        <v>209</v>
      </c>
      <c r="B186" s="29">
        <v>309</v>
      </c>
      <c r="C186" s="24" t="str">
        <f>LOOKUP(B186,'Startovní listina'!$B$3:$B$288,'Startovní listina'!$C$3:$C$288)</f>
        <v>Vyskočil Jaromír</v>
      </c>
      <c r="D186" s="24" t="str">
        <f>LOOKUP(B186,'Startovní listina'!$B$3:$B$288,'Startovní listina'!$D$3:$D$288)</f>
        <v>Sokol Kolín</v>
      </c>
      <c r="E186" s="25">
        <f>LOOKUP(B186,'Startovní listina'!$B$3:$B$288,'Startovní listina'!$E$3:$E$288)</f>
        <v>1946</v>
      </c>
      <c r="F186" s="30">
        <v>0.03228009259259259</v>
      </c>
      <c r="G186" s="31" t="str">
        <f t="shared" si="20"/>
        <v> </v>
      </c>
      <c r="H186" s="31" t="str">
        <f t="shared" si="21"/>
        <v> </v>
      </c>
      <c r="I186" s="31" t="str">
        <f t="shared" si="22"/>
        <v> </v>
      </c>
      <c r="J186" s="31">
        <f t="shared" si="23"/>
        <v>7</v>
      </c>
      <c r="K186" s="31" t="str">
        <f t="shared" si="24"/>
        <v> </v>
      </c>
      <c r="L186" s="31" t="str">
        <f t="shared" si="25"/>
        <v> </v>
      </c>
      <c r="M186" s="31" t="str">
        <f t="shared" si="26"/>
        <v> </v>
      </c>
      <c r="N186" s="31" t="str">
        <f t="shared" si="27"/>
        <v> </v>
      </c>
      <c r="O186" s="31">
        <f t="shared" si="28"/>
        <v>24</v>
      </c>
      <c r="P186" s="31" t="str">
        <f t="shared" si="29"/>
        <v> </v>
      </c>
      <c r="Q186" s="26" t="s">
        <v>27</v>
      </c>
      <c r="R186" s="27" t="str">
        <f>LOOKUP(B186,'Startovní listina'!$B$3:$B$288,'Startovní listina'!$F$3:$F$288)</f>
        <v>D</v>
      </c>
      <c r="S186" s="27" t="str">
        <f>LOOKUP(B186,'Startovní listina'!$B$3:$B$288,'Startovní listina'!$I$3:$I$288)</f>
        <v>A</v>
      </c>
      <c r="T186" s="27" t="str">
        <f>LOOKUP(B186,'Startovní listina'!$B$3:$B$288,'Startovní listina'!$J$3:$J$288)</f>
        <v>N</v>
      </c>
      <c r="U186" s="27" t="str">
        <f>LOOKUP(B186,'Startovní listina'!$B$3:$B$288,'Startovní listina'!$O$3:$O$288)</f>
        <v>N</v>
      </c>
      <c r="V186" s="27" t="str">
        <f>LOOKUP(B186,'Startovní listina'!$B$3:$B$288,'Startovní listina'!$P$3:$P$288)</f>
        <v>N</v>
      </c>
      <c r="W186" t="s">
        <v>27</v>
      </c>
      <c r="X186">
        <f>MAX(G$4:G185)+1</f>
        <v>93</v>
      </c>
      <c r="Y186">
        <f>MAX(H$4:H185)+1</f>
        <v>46</v>
      </c>
      <c r="Z186">
        <f>MAX(I$4:I185)+1</f>
        <v>25</v>
      </c>
      <c r="AA186">
        <f>MAX(J$4:J185)+1</f>
        <v>7</v>
      </c>
      <c r="AB186">
        <f>MAX(K$4:K185)+1</f>
        <v>3</v>
      </c>
      <c r="AC186">
        <f>MAX(L$4:L185)+1</f>
        <v>7</v>
      </c>
      <c r="AD186">
        <f>MAX(M$4:M185)+1</f>
        <v>4</v>
      </c>
      <c r="AE186">
        <f>MAX(N$4:N185)+1</f>
        <v>5</v>
      </c>
      <c r="AF186">
        <f>MAX(O$4:O185)+1</f>
        <v>24</v>
      </c>
      <c r="AG186" t="e">
        <f>MAX(#REF!)+1</f>
        <v>#REF!</v>
      </c>
      <c r="AH186">
        <f>MAX(P$4:P185)+1</f>
        <v>6</v>
      </c>
      <c r="AI186" t="e">
        <f>MAX(#REF!)+1</f>
        <v>#REF!</v>
      </c>
      <c r="AK186" s="28">
        <f>LOOKUP(R186,TR!$A$4:$A$11,TR!$B$4:$B$11)</f>
        <v>0.025543981481481483</v>
      </c>
    </row>
    <row r="187" spans="1:37" ht="12.75">
      <c r="A187" s="25" t="s">
        <v>210</v>
      </c>
      <c r="B187" s="29">
        <v>165</v>
      </c>
      <c r="C187" s="24" t="str">
        <f>LOOKUP(B187,'Startovní listina'!$B$3:$B$288,'Startovní listina'!$C$3:$C$288)</f>
        <v>Vondra Václav</v>
      </c>
      <c r="D187" s="24" t="str">
        <f>LOOKUP(B187,'Startovní listina'!$B$3:$B$288,'Startovní listina'!$D$3:$D$288)</f>
        <v>Loko Beroun</v>
      </c>
      <c r="E187" s="25">
        <f>LOOKUP(B187,'Startovní listina'!$B$3:$B$288,'Startovní listina'!$E$3:$E$288)</f>
        <v>1968</v>
      </c>
      <c r="F187" s="30">
        <v>0.032407407407407406</v>
      </c>
      <c r="G187" s="31" t="str">
        <f t="shared" si="20"/>
        <v> </v>
      </c>
      <c r="H187" s="31">
        <f t="shared" si="21"/>
        <v>46</v>
      </c>
      <c r="I187" s="31" t="str">
        <f t="shared" si="22"/>
        <v> </v>
      </c>
      <c r="J187" s="31" t="str">
        <f t="shared" si="23"/>
        <v> </v>
      </c>
      <c r="K187" s="31" t="str">
        <f t="shared" si="24"/>
        <v> </v>
      </c>
      <c r="L187" s="31" t="str">
        <f t="shared" si="25"/>
        <v> </v>
      </c>
      <c r="M187" s="31" t="str">
        <f t="shared" si="26"/>
        <v> </v>
      </c>
      <c r="N187" s="31" t="str">
        <f t="shared" si="27"/>
        <v> </v>
      </c>
      <c r="O187" s="31" t="str">
        <f t="shared" si="28"/>
        <v> </v>
      </c>
      <c r="P187" s="31" t="str">
        <f t="shared" si="29"/>
        <v> </v>
      </c>
      <c r="Q187" s="26" t="s">
        <v>27</v>
      </c>
      <c r="R187" s="27" t="str">
        <f>LOOKUP(B187,'Startovní listina'!$B$3:$B$288,'Startovní listina'!$F$3:$F$288)</f>
        <v>B</v>
      </c>
      <c r="S187" s="27" t="str">
        <f>LOOKUP(B187,'Startovní listina'!$B$3:$B$288,'Startovní listina'!$I$3:$I$288)</f>
        <v>N</v>
      </c>
      <c r="T187" s="27" t="str">
        <f>LOOKUP(B187,'Startovní listina'!$B$3:$B$288,'Startovní listina'!$J$3:$J$288)</f>
        <v>N</v>
      </c>
      <c r="U187" s="27" t="str">
        <f>LOOKUP(B187,'Startovní listina'!$B$3:$B$288,'Startovní listina'!$O$3:$O$288)</f>
        <v>N</v>
      </c>
      <c r="V187" s="27" t="str">
        <f>LOOKUP(B187,'Startovní listina'!$B$3:$B$288,'Startovní listina'!$P$3:$P$288)</f>
        <v>N</v>
      </c>
      <c r="W187" t="s">
        <v>27</v>
      </c>
      <c r="X187">
        <f>MAX(G$4:G186)+1</f>
        <v>93</v>
      </c>
      <c r="Y187">
        <f>MAX(H$4:H186)+1</f>
        <v>46</v>
      </c>
      <c r="Z187">
        <f>MAX(I$4:I186)+1</f>
        <v>25</v>
      </c>
      <c r="AA187">
        <f>MAX(J$4:J186)+1</f>
        <v>8</v>
      </c>
      <c r="AB187">
        <f>MAX(K$4:K186)+1</f>
        <v>3</v>
      </c>
      <c r="AC187">
        <f>MAX(L$4:L186)+1</f>
        <v>7</v>
      </c>
      <c r="AD187">
        <f>MAX(M$4:M186)+1</f>
        <v>4</v>
      </c>
      <c r="AE187">
        <f>MAX(N$4:N186)+1</f>
        <v>5</v>
      </c>
      <c r="AF187">
        <f>MAX(O$4:O186)+1</f>
        <v>25</v>
      </c>
      <c r="AG187" t="e">
        <f>MAX(#REF!)+1</f>
        <v>#REF!</v>
      </c>
      <c r="AH187">
        <f>MAX(P$4:P186)+1</f>
        <v>6</v>
      </c>
      <c r="AI187" t="e">
        <f>MAX(#REF!)+1</f>
        <v>#REF!</v>
      </c>
      <c r="AK187" s="28">
        <f>LOOKUP(R187,TR!$A$4:$A$11,TR!$B$4:$B$11)</f>
        <v>0.021863425925925925</v>
      </c>
    </row>
    <row r="188" spans="1:37" ht="12.75">
      <c r="A188" s="25" t="s">
        <v>211</v>
      </c>
      <c r="B188" s="29">
        <v>135</v>
      </c>
      <c r="C188" s="24" t="str">
        <f>LOOKUP(B188,'Startovní listina'!$B$3:$B$288,'Startovní listina'!$C$3:$C$288)</f>
        <v>Klepl Filip</v>
      </c>
      <c r="D188" s="24" t="str">
        <f>LOOKUP(B188,'Startovní listina'!$B$3:$B$288,'Startovní listina'!$D$3:$D$288)</f>
        <v>KLESPOL</v>
      </c>
      <c r="E188" s="25">
        <f>LOOKUP(B188,'Startovní listina'!$B$3:$B$288,'Startovní listina'!$E$3:$E$288)</f>
        <v>1966</v>
      </c>
      <c r="F188" s="30">
        <v>0.0325</v>
      </c>
      <c r="G188" s="31" t="str">
        <f t="shared" si="20"/>
        <v> </v>
      </c>
      <c r="H188" s="31">
        <f t="shared" si="21"/>
        <v>47</v>
      </c>
      <c r="I188" s="31" t="str">
        <f t="shared" si="22"/>
        <v> </v>
      </c>
      <c r="J188" s="31" t="str">
        <f t="shared" si="23"/>
        <v> </v>
      </c>
      <c r="K188" s="31" t="str">
        <f t="shared" si="24"/>
        <v> </v>
      </c>
      <c r="L188" s="31" t="str">
        <f t="shared" si="25"/>
        <v> </v>
      </c>
      <c r="M188" s="31" t="str">
        <f t="shared" si="26"/>
        <v> </v>
      </c>
      <c r="N188" s="31" t="str">
        <f t="shared" si="27"/>
        <v> </v>
      </c>
      <c r="O188" s="31" t="str">
        <f t="shared" si="28"/>
        <v> </v>
      </c>
      <c r="P188" s="31" t="str">
        <f t="shared" si="29"/>
        <v> </v>
      </c>
      <c r="Q188" s="26" t="s">
        <v>27</v>
      </c>
      <c r="R188" s="27" t="str">
        <f>LOOKUP(B188,'Startovní listina'!$B$3:$B$288,'Startovní listina'!$F$3:$F$288)</f>
        <v>B</v>
      </c>
      <c r="S188" s="27" t="str">
        <f>LOOKUP(B188,'Startovní listina'!$B$3:$B$288,'Startovní listina'!$I$3:$I$288)</f>
        <v>N</v>
      </c>
      <c r="T188" s="27" t="str">
        <f>LOOKUP(B188,'Startovní listina'!$B$3:$B$288,'Startovní listina'!$J$3:$J$288)</f>
        <v>N</v>
      </c>
      <c r="U188" s="27" t="str">
        <f>LOOKUP(B188,'Startovní listina'!$B$3:$B$288,'Startovní listina'!$O$3:$O$288)</f>
        <v>N</v>
      </c>
      <c r="V188" s="27" t="str">
        <f>LOOKUP(B188,'Startovní listina'!$B$3:$B$288,'Startovní listina'!$P$3:$P$288)</f>
        <v>N</v>
      </c>
      <c r="W188" t="s">
        <v>27</v>
      </c>
      <c r="X188">
        <f>MAX(G$4:G187)+1</f>
        <v>93</v>
      </c>
      <c r="Y188">
        <f>MAX(H$4:H187)+1</f>
        <v>47</v>
      </c>
      <c r="Z188">
        <f>MAX(I$4:I187)+1</f>
        <v>25</v>
      </c>
      <c r="AA188">
        <f>MAX(J$4:J187)+1</f>
        <v>8</v>
      </c>
      <c r="AB188">
        <f>MAX(K$4:K187)+1</f>
        <v>3</v>
      </c>
      <c r="AC188">
        <f>MAX(L$4:L187)+1</f>
        <v>7</v>
      </c>
      <c r="AD188">
        <f>MAX(M$4:M187)+1</f>
        <v>4</v>
      </c>
      <c r="AE188">
        <f>MAX(N$4:N187)+1</f>
        <v>5</v>
      </c>
      <c r="AF188">
        <f>MAX(O$4:O187)+1</f>
        <v>25</v>
      </c>
      <c r="AG188" t="e">
        <f>MAX(#REF!)+1</f>
        <v>#REF!</v>
      </c>
      <c r="AH188">
        <f>MAX(P$4:P187)+1</f>
        <v>6</v>
      </c>
      <c r="AI188" t="e">
        <f>MAX(#REF!)+1</f>
        <v>#REF!</v>
      </c>
      <c r="AK188" s="28">
        <f>LOOKUP(R188,TR!$A$4:$A$11,TR!$B$4:$B$11)</f>
        <v>0.021863425925925925</v>
      </c>
    </row>
    <row r="189" spans="1:37" ht="12.75">
      <c r="A189" s="25" t="s">
        <v>212</v>
      </c>
      <c r="B189" s="29">
        <v>194</v>
      </c>
      <c r="C189" s="24" t="str">
        <f>LOOKUP(B189,'Startovní listina'!$B$3:$B$288,'Startovní listina'!$C$3:$C$288)</f>
        <v>Neuman Jaroslav</v>
      </c>
      <c r="D189" s="24" t="str">
        <f>LOOKUP(B189,'Startovní listina'!$B$3:$B$288,'Startovní listina'!$D$3:$D$288)</f>
        <v>Bohemians</v>
      </c>
      <c r="E189" s="25">
        <f>LOOKUP(B189,'Startovní listina'!$B$3:$B$288,'Startovní listina'!$E$3:$E$288)</f>
        <v>1962</v>
      </c>
      <c r="F189" s="30">
        <v>0.03259259259259259</v>
      </c>
      <c r="G189" s="31" t="str">
        <f t="shared" si="20"/>
        <v> </v>
      </c>
      <c r="H189" s="31">
        <f t="shared" si="21"/>
        <v>48</v>
      </c>
      <c r="I189" s="31" t="str">
        <f t="shared" si="22"/>
        <v> </v>
      </c>
      <c r="J189" s="31" t="str">
        <f t="shared" si="23"/>
        <v> </v>
      </c>
      <c r="K189" s="31" t="str">
        <f t="shared" si="24"/>
        <v> </v>
      </c>
      <c r="L189" s="31" t="str">
        <f t="shared" si="25"/>
        <v> </v>
      </c>
      <c r="M189" s="31" t="str">
        <f t="shared" si="26"/>
        <v> </v>
      </c>
      <c r="N189" s="31" t="str">
        <f t="shared" si="27"/>
        <v> </v>
      </c>
      <c r="O189" s="31" t="str">
        <f t="shared" si="28"/>
        <v> </v>
      </c>
      <c r="P189" s="31" t="str">
        <f t="shared" si="29"/>
        <v> </v>
      </c>
      <c r="Q189" s="26" t="s">
        <v>27</v>
      </c>
      <c r="R189" s="27" t="str">
        <f>LOOKUP(B189,'Startovní listina'!$B$3:$B$288,'Startovní listina'!$F$3:$F$288)</f>
        <v>B</v>
      </c>
      <c r="S189" s="27" t="str">
        <f>LOOKUP(B189,'Startovní listina'!$B$3:$B$288,'Startovní listina'!$I$3:$I$288)</f>
        <v>N</v>
      </c>
      <c r="T189" s="27" t="str">
        <f>LOOKUP(B189,'Startovní listina'!$B$3:$B$288,'Startovní listina'!$J$3:$J$288)</f>
        <v>N</v>
      </c>
      <c r="U189" s="27" t="str">
        <f>LOOKUP(B189,'Startovní listina'!$B$3:$B$288,'Startovní listina'!$O$3:$O$288)</f>
        <v>N</v>
      </c>
      <c r="V189" s="27" t="str">
        <f>LOOKUP(B189,'Startovní listina'!$B$3:$B$288,'Startovní listina'!$P$3:$P$288)</f>
        <v>N</v>
      </c>
      <c r="W189" t="s">
        <v>27</v>
      </c>
      <c r="X189">
        <f>MAX(G$4:G188)+1</f>
        <v>93</v>
      </c>
      <c r="Y189">
        <f>MAX(H$4:H188)+1</f>
        <v>48</v>
      </c>
      <c r="Z189">
        <f>MAX(I$4:I188)+1</f>
        <v>25</v>
      </c>
      <c r="AA189">
        <f>MAX(J$4:J188)+1</f>
        <v>8</v>
      </c>
      <c r="AB189">
        <f>MAX(K$4:K188)+1</f>
        <v>3</v>
      </c>
      <c r="AC189">
        <f>MAX(L$4:L188)+1</f>
        <v>7</v>
      </c>
      <c r="AD189">
        <f>MAX(M$4:M188)+1</f>
        <v>4</v>
      </c>
      <c r="AE189">
        <f>MAX(N$4:N188)+1</f>
        <v>5</v>
      </c>
      <c r="AF189">
        <f>MAX(O$4:O188)+1</f>
        <v>25</v>
      </c>
      <c r="AG189" t="e">
        <f>MAX(#REF!)+1</f>
        <v>#REF!</v>
      </c>
      <c r="AH189">
        <f>MAX(P$4:P188)+1</f>
        <v>6</v>
      </c>
      <c r="AI189" t="e">
        <f>MAX(#REF!)+1</f>
        <v>#REF!</v>
      </c>
      <c r="AK189" s="28">
        <f>LOOKUP(R189,TR!$A$4:$A$11,TR!$B$4:$B$11)</f>
        <v>0.021863425925925925</v>
      </c>
    </row>
    <row r="190" spans="1:37" ht="12.75">
      <c r="A190" s="25" t="s">
        <v>213</v>
      </c>
      <c r="B190" s="29">
        <v>397</v>
      </c>
      <c r="C190" s="24" t="str">
        <f>LOOKUP(B190,'Startovní listina'!$B$3:$B$288,'Startovní listina'!$C$3:$C$288)</f>
        <v>Novotná Dagmar ml.</v>
      </c>
      <c r="D190" s="24" t="str">
        <f>LOOKUP(B190,'Startovní listina'!$B$3:$B$288,'Startovní listina'!$D$3:$D$288)</f>
        <v>TURBO Chotěboř</v>
      </c>
      <c r="E190" s="25">
        <f>LOOKUP(B190,'Startovní listina'!$B$3:$B$288,'Startovní listina'!$E$3:$E$288)</f>
        <v>1990</v>
      </c>
      <c r="F190" s="30">
        <v>0.03262731481481482</v>
      </c>
      <c r="G190" s="31" t="str">
        <f t="shared" si="20"/>
        <v> </v>
      </c>
      <c r="H190" s="31" t="str">
        <f t="shared" si="21"/>
        <v> </v>
      </c>
      <c r="I190" s="31" t="str">
        <f t="shared" si="22"/>
        <v> </v>
      </c>
      <c r="J190" s="31" t="str">
        <f t="shared" si="23"/>
        <v> </v>
      </c>
      <c r="K190" s="31" t="str">
        <f t="shared" si="24"/>
        <v> </v>
      </c>
      <c r="L190" s="31">
        <f t="shared" si="25"/>
        <v>7</v>
      </c>
      <c r="M190" s="31" t="str">
        <f t="shared" si="26"/>
        <v> </v>
      </c>
      <c r="N190" s="31" t="str">
        <f t="shared" si="27"/>
        <v> </v>
      </c>
      <c r="O190" s="31" t="str">
        <f t="shared" si="28"/>
        <v> </v>
      </c>
      <c r="P190" s="31" t="str">
        <f t="shared" si="29"/>
        <v> </v>
      </c>
      <c r="Q190" s="26" t="s">
        <v>27</v>
      </c>
      <c r="R190" s="27" t="str">
        <f>LOOKUP(B190,'Startovní listina'!$B$3:$B$288,'Startovní listina'!$F$3:$F$288)</f>
        <v>F</v>
      </c>
      <c r="S190" s="27" t="str">
        <f>LOOKUP(B190,'Startovní listina'!$B$3:$B$288,'Startovní listina'!$I$3:$I$288)</f>
        <v>N</v>
      </c>
      <c r="T190" s="27" t="str">
        <f>LOOKUP(B190,'Startovní listina'!$B$3:$B$288,'Startovní listina'!$J$3:$J$288)</f>
        <v>N</v>
      </c>
      <c r="U190" s="27" t="str">
        <f>LOOKUP(B190,'Startovní listina'!$B$3:$B$288,'Startovní listina'!$O$3:$O$288)</f>
        <v>N</v>
      </c>
      <c r="V190" s="27" t="str">
        <f>LOOKUP(B190,'Startovní listina'!$B$3:$B$288,'Startovní listina'!$P$3:$P$288)</f>
        <v>N</v>
      </c>
      <c r="W190" t="s">
        <v>27</v>
      </c>
      <c r="X190">
        <f>MAX(G$4:G189)+1</f>
        <v>93</v>
      </c>
      <c r="Y190">
        <f>MAX(H$4:H189)+1</f>
        <v>49</v>
      </c>
      <c r="Z190">
        <f>MAX(I$4:I189)+1</f>
        <v>25</v>
      </c>
      <c r="AA190">
        <f>MAX(J$4:J189)+1</f>
        <v>8</v>
      </c>
      <c r="AB190">
        <f>MAX(K$4:K189)+1</f>
        <v>3</v>
      </c>
      <c r="AC190">
        <f>MAX(L$4:L189)+1</f>
        <v>7</v>
      </c>
      <c r="AD190">
        <f>MAX(M$4:M189)+1</f>
        <v>4</v>
      </c>
      <c r="AE190">
        <f>MAX(N$4:N189)+1</f>
        <v>5</v>
      </c>
      <c r="AF190">
        <f>MAX(O$4:O189)+1</f>
        <v>25</v>
      </c>
      <c r="AG190" t="e">
        <f>MAX(#REF!)+1</f>
        <v>#REF!</v>
      </c>
      <c r="AH190">
        <f>MAX(P$4:P189)+1</f>
        <v>6</v>
      </c>
      <c r="AI190" t="e">
        <f>MAX(#REF!)+1</f>
        <v>#REF!</v>
      </c>
      <c r="AK190" s="28">
        <f>LOOKUP(R190,TR!$A$4:$A$11,TR!$B$4:$B$11)</f>
        <v>0.024189814814814817</v>
      </c>
    </row>
    <row r="191" spans="1:37" ht="12.75">
      <c r="A191" s="25" t="s">
        <v>214</v>
      </c>
      <c r="B191" s="29">
        <v>324</v>
      </c>
      <c r="C191" s="24" t="str">
        <f>LOOKUP(B191,'Startovní listina'!$B$3:$B$288,'Startovní listina'!$C$3:$C$288)</f>
        <v>Louda Miloš</v>
      </c>
      <c r="D191" s="24" t="str">
        <f>LOOKUP(B191,'Startovní listina'!$B$3:$B$288,'Startovní listina'!$D$3:$D$288)</f>
        <v>Sokol Loučeň</v>
      </c>
      <c r="E191" s="25">
        <f>LOOKUP(B191,'Startovní listina'!$B$3:$B$288,'Startovní listina'!$E$3:$E$288)</f>
        <v>1941</v>
      </c>
      <c r="F191" s="30">
        <v>0.03263888888888889</v>
      </c>
      <c r="G191" s="31" t="str">
        <f t="shared" si="20"/>
        <v> </v>
      </c>
      <c r="H191" s="31" t="str">
        <f t="shared" si="21"/>
        <v> </v>
      </c>
      <c r="I191" s="31" t="str">
        <f t="shared" si="22"/>
        <v> </v>
      </c>
      <c r="J191" s="31">
        <f t="shared" si="23"/>
        <v>8</v>
      </c>
      <c r="K191" s="31" t="str">
        <f t="shared" si="24"/>
        <v> </v>
      </c>
      <c r="L191" s="31" t="str">
        <f t="shared" si="25"/>
        <v> </v>
      </c>
      <c r="M191" s="31" t="str">
        <f t="shared" si="26"/>
        <v> </v>
      </c>
      <c r="N191" s="31" t="str">
        <f t="shared" si="27"/>
        <v> </v>
      </c>
      <c r="O191" s="31" t="str">
        <f t="shared" si="28"/>
        <v> </v>
      </c>
      <c r="P191" s="31" t="str">
        <f t="shared" si="29"/>
        <v> </v>
      </c>
      <c r="Q191" s="26" t="s">
        <v>27</v>
      </c>
      <c r="R191" s="27" t="str">
        <f>LOOKUP(B191,'Startovní listina'!$B$3:$B$288,'Startovní listina'!$F$3:$F$288)</f>
        <v>D</v>
      </c>
      <c r="S191" s="27" t="str">
        <f>LOOKUP(B191,'Startovní listina'!$B$3:$B$288,'Startovní listina'!$I$3:$I$288)</f>
        <v>N</v>
      </c>
      <c r="T191" s="27" t="str">
        <f>LOOKUP(B191,'Startovní listina'!$B$3:$B$288,'Startovní listina'!$J$3:$J$288)</f>
        <v>N</v>
      </c>
      <c r="U191" s="27" t="str">
        <f>LOOKUP(B191,'Startovní listina'!$B$3:$B$288,'Startovní listina'!$O$3:$O$288)</f>
        <v>N</v>
      </c>
      <c r="V191" s="27" t="str">
        <f>LOOKUP(B191,'Startovní listina'!$B$3:$B$288,'Startovní listina'!$P$3:$P$288)</f>
        <v>N</v>
      </c>
      <c r="W191" t="s">
        <v>27</v>
      </c>
      <c r="X191">
        <f>MAX(G$4:G190)+1</f>
        <v>93</v>
      </c>
      <c r="Y191">
        <f>MAX(H$4:H190)+1</f>
        <v>49</v>
      </c>
      <c r="Z191">
        <f>MAX(I$4:I190)+1</f>
        <v>25</v>
      </c>
      <c r="AA191">
        <f>MAX(J$4:J190)+1</f>
        <v>8</v>
      </c>
      <c r="AB191">
        <f>MAX(K$4:K190)+1</f>
        <v>3</v>
      </c>
      <c r="AC191">
        <f>MAX(L$4:L190)+1</f>
        <v>8</v>
      </c>
      <c r="AD191">
        <f>MAX(M$4:M190)+1</f>
        <v>4</v>
      </c>
      <c r="AE191">
        <f>MAX(N$4:N190)+1</f>
        <v>5</v>
      </c>
      <c r="AF191">
        <f>MAX(O$4:O190)+1</f>
        <v>25</v>
      </c>
      <c r="AG191" t="e">
        <f>MAX(#REF!)+1</f>
        <v>#REF!</v>
      </c>
      <c r="AH191">
        <f>MAX(P$4:P190)+1</f>
        <v>6</v>
      </c>
      <c r="AI191" t="e">
        <f>MAX(#REF!)+1</f>
        <v>#REF!</v>
      </c>
      <c r="AK191" s="28">
        <f>LOOKUP(R191,TR!$A$4:$A$11,TR!$B$4:$B$11)</f>
        <v>0.025543981481481483</v>
      </c>
    </row>
    <row r="192" spans="1:37" ht="12.75">
      <c r="A192" s="25" t="s">
        <v>215</v>
      </c>
      <c r="B192" s="29">
        <v>232</v>
      </c>
      <c r="C192" s="24" t="str">
        <f>LOOKUP(B192,'Startovní listina'!$B$3:$B$288,'Startovní listina'!$C$3:$C$288)</f>
        <v>Nedvěd Pavel</v>
      </c>
      <c r="D192" s="24" t="str">
        <f>LOOKUP(B192,'Startovní listina'!$B$3:$B$288,'Startovní listina'!$D$3:$D$288)</f>
        <v>ŠK Kladno</v>
      </c>
      <c r="E192" s="25">
        <f>LOOKUP(B192,'Startovní listina'!$B$3:$B$288,'Startovní listina'!$E$3:$E$288)</f>
        <v>1958</v>
      </c>
      <c r="F192" s="30">
        <v>0.03266203703703704</v>
      </c>
      <c r="G192" s="31" t="str">
        <f t="shared" si="20"/>
        <v> </v>
      </c>
      <c r="H192" s="31" t="str">
        <f t="shared" si="21"/>
        <v> </v>
      </c>
      <c r="I192" s="31">
        <f t="shared" si="22"/>
        <v>25</v>
      </c>
      <c r="J192" s="31" t="str">
        <f t="shared" si="23"/>
        <v> </v>
      </c>
      <c r="K192" s="31" t="str">
        <f t="shared" si="24"/>
        <v> </v>
      </c>
      <c r="L192" s="31" t="str">
        <f t="shared" si="25"/>
        <v> </v>
      </c>
      <c r="M192" s="31" t="str">
        <f t="shared" si="26"/>
        <v> </v>
      </c>
      <c r="N192" s="31" t="str">
        <f t="shared" si="27"/>
        <v> </v>
      </c>
      <c r="O192" s="31" t="str">
        <f t="shared" si="28"/>
        <v> </v>
      </c>
      <c r="P192" s="31" t="str">
        <f t="shared" si="29"/>
        <v> </v>
      </c>
      <c r="Q192" s="26" t="s">
        <v>27</v>
      </c>
      <c r="R192" s="27" t="str">
        <f>LOOKUP(B192,'Startovní listina'!$B$3:$B$288,'Startovní listina'!$F$3:$F$288)</f>
        <v>C</v>
      </c>
      <c r="S192" s="27" t="str">
        <f>LOOKUP(B192,'Startovní listina'!$B$3:$B$288,'Startovní listina'!$I$3:$I$288)</f>
        <v>N</v>
      </c>
      <c r="T192" s="27" t="str">
        <f>LOOKUP(B192,'Startovní listina'!$B$3:$B$288,'Startovní listina'!$J$3:$J$288)</f>
        <v>N</v>
      </c>
      <c r="U192" s="27" t="str">
        <f>LOOKUP(B192,'Startovní listina'!$B$3:$B$288,'Startovní listina'!$O$3:$O$288)</f>
        <v>N</v>
      </c>
      <c r="V192" s="27" t="str">
        <f>LOOKUP(B192,'Startovní listina'!$B$3:$B$288,'Startovní listina'!$P$3:$P$288)</f>
        <v>N</v>
      </c>
      <c r="W192" t="s">
        <v>27</v>
      </c>
      <c r="X192">
        <f>MAX(G$4:G191)+1</f>
        <v>93</v>
      </c>
      <c r="Y192">
        <f>MAX(H$4:H191)+1</f>
        <v>49</v>
      </c>
      <c r="Z192">
        <f>MAX(I$4:I191)+1</f>
        <v>25</v>
      </c>
      <c r="AA192">
        <f>MAX(J$4:J191)+1</f>
        <v>9</v>
      </c>
      <c r="AB192">
        <f>MAX(K$4:K191)+1</f>
        <v>3</v>
      </c>
      <c r="AC192">
        <f>MAX(L$4:L191)+1</f>
        <v>8</v>
      </c>
      <c r="AD192">
        <f>MAX(M$4:M191)+1</f>
        <v>4</v>
      </c>
      <c r="AE192">
        <f>MAX(N$4:N191)+1</f>
        <v>5</v>
      </c>
      <c r="AF192">
        <f>MAX(O$4:O191)+1</f>
        <v>25</v>
      </c>
      <c r="AG192" t="e">
        <f>MAX(#REF!)+1</f>
        <v>#REF!</v>
      </c>
      <c r="AH192">
        <f>MAX(P$4:P191)+1</f>
        <v>6</v>
      </c>
      <c r="AI192" t="e">
        <f>MAX(#REF!)+1</f>
        <v>#REF!</v>
      </c>
      <c r="AK192" s="28">
        <f>LOOKUP(R192,TR!$A$4:$A$11,TR!$B$4:$B$11)</f>
        <v>0.02342592592592593</v>
      </c>
    </row>
    <row r="193" spans="1:37" ht="12.75">
      <c r="A193" s="25" t="s">
        <v>216</v>
      </c>
      <c r="B193" s="29">
        <v>392</v>
      </c>
      <c r="C193" s="24" t="str">
        <f>LOOKUP(B193,'Startovní listina'!$B$3:$B$288,'Startovní listina'!$C$3:$C$288)</f>
        <v>Sočůvková Mária</v>
      </c>
      <c r="D193" s="24" t="str">
        <f>LOOKUP(B193,'Startovní listina'!$B$3:$B$288,'Startovní listina'!$D$3:$D$288)</f>
        <v>Praha 5</v>
      </c>
      <c r="E193" s="25">
        <f>LOOKUP(B193,'Startovní listina'!$B$3:$B$288,'Startovní listina'!$E$3:$E$288)</f>
        <v>1981</v>
      </c>
      <c r="F193" s="30">
        <v>0.032719907407407406</v>
      </c>
      <c r="G193" s="31" t="str">
        <f t="shared" si="20"/>
        <v> </v>
      </c>
      <c r="H193" s="31" t="str">
        <f t="shared" si="21"/>
        <v> </v>
      </c>
      <c r="I193" s="31" t="str">
        <f t="shared" si="22"/>
        <v> </v>
      </c>
      <c r="J193" s="31" t="str">
        <f t="shared" si="23"/>
        <v> </v>
      </c>
      <c r="K193" s="31" t="str">
        <f t="shared" si="24"/>
        <v> </v>
      </c>
      <c r="L193" s="31">
        <f t="shared" si="25"/>
        <v>8</v>
      </c>
      <c r="M193" s="31" t="str">
        <f t="shared" si="26"/>
        <v> </v>
      </c>
      <c r="N193" s="31" t="str">
        <f t="shared" si="27"/>
        <v> </v>
      </c>
      <c r="O193" s="31" t="str">
        <f t="shared" si="28"/>
        <v> </v>
      </c>
      <c r="P193" s="31" t="str">
        <f t="shared" si="29"/>
        <v> </v>
      </c>
      <c r="Q193" s="26" t="s">
        <v>27</v>
      </c>
      <c r="R193" s="27" t="str">
        <f>LOOKUP(B193,'Startovní listina'!$B$3:$B$288,'Startovní listina'!$F$3:$F$288)</f>
        <v>F</v>
      </c>
      <c r="S193" s="27" t="str">
        <f>LOOKUP(B193,'Startovní listina'!$B$3:$B$288,'Startovní listina'!$I$3:$I$288)</f>
        <v>N</v>
      </c>
      <c r="T193" s="27" t="str">
        <f>LOOKUP(B193,'Startovní listina'!$B$3:$B$288,'Startovní listina'!$J$3:$J$288)</f>
        <v>N</v>
      </c>
      <c r="U193" s="27" t="str">
        <f>LOOKUP(B193,'Startovní listina'!$B$3:$B$288,'Startovní listina'!$O$3:$O$288)</f>
        <v>N</v>
      </c>
      <c r="V193" s="27" t="str">
        <f>LOOKUP(B193,'Startovní listina'!$B$3:$B$288,'Startovní listina'!$P$3:$P$288)</f>
        <v>N</v>
      </c>
      <c r="W193" t="s">
        <v>27</v>
      </c>
      <c r="X193">
        <f>MAX(G$4:G192)+1</f>
        <v>93</v>
      </c>
      <c r="Y193">
        <f>MAX(H$4:H192)+1</f>
        <v>49</v>
      </c>
      <c r="Z193">
        <f>MAX(I$4:I192)+1</f>
        <v>26</v>
      </c>
      <c r="AA193">
        <f>MAX(J$4:J192)+1</f>
        <v>9</v>
      </c>
      <c r="AB193">
        <f>MAX(K$4:K192)+1</f>
        <v>3</v>
      </c>
      <c r="AC193">
        <f>MAX(L$4:L192)+1</f>
        <v>8</v>
      </c>
      <c r="AD193">
        <f>MAX(M$4:M192)+1</f>
        <v>4</v>
      </c>
      <c r="AE193">
        <f>MAX(N$4:N192)+1</f>
        <v>5</v>
      </c>
      <c r="AF193">
        <f>MAX(O$4:O192)+1</f>
        <v>25</v>
      </c>
      <c r="AG193" t="e">
        <f>MAX(#REF!)+1</f>
        <v>#REF!</v>
      </c>
      <c r="AH193">
        <f>MAX(P$4:P192)+1</f>
        <v>6</v>
      </c>
      <c r="AI193" t="e">
        <f>MAX(#REF!)+1</f>
        <v>#REF!</v>
      </c>
      <c r="AK193" s="28">
        <f>LOOKUP(R193,TR!$A$4:$A$11,TR!$B$4:$B$11)</f>
        <v>0.024189814814814817</v>
      </c>
    </row>
    <row r="194" spans="1:37" ht="12.75">
      <c r="A194" s="25" t="s">
        <v>217</v>
      </c>
      <c r="B194" s="29">
        <v>34</v>
      </c>
      <c r="C194" s="24" t="str">
        <f>LOOKUP(B194,'Startovní listina'!$B$3:$B$288,'Startovní listina'!$C$3:$C$288)</f>
        <v>Ozga Zbigniew</v>
      </c>
      <c r="D194" s="24" t="str">
        <f>LOOKUP(B194,'Startovní listina'!$B$3:$B$288,'Startovní listina'!$D$3:$D$288)</f>
        <v>neregistrovaní</v>
      </c>
      <c r="E194" s="25">
        <f>LOOKUP(B194,'Startovní listina'!$B$3:$B$288,'Startovní listina'!$E$3:$E$288)</f>
        <v>1969</v>
      </c>
      <c r="F194" s="30">
        <v>0.032719907407407406</v>
      </c>
      <c r="G194" s="31">
        <f t="shared" si="20"/>
        <v>93</v>
      </c>
      <c r="H194" s="31" t="str">
        <f t="shared" si="21"/>
        <v> </v>
      </c>
      <c r="I194" s="31" t="str">
        <f t="shared" si="22"/>
        <v> </v>
      </c>
      <c r="J194" s="31" t="str">
        <f t="shared" si="23"/>
        <v> </v>
      </c>
      <c r="K194" s="31" t="str">
        <f t="shared" si="24"/>
        <v> </v>
      </c>
      <c r="L194" s="31" t="str">
        <f t="shared" si="25"/>
        <v> </v>
      </c>
      <c r="M194" s="31" t="str">
        <f t="shared" si="26"/>
        <v> </v>
      </c>
      <c r="N194" s="31" t="str">
        <f t="shared" si="27"/>
        <v> </v>
      </c>
      <c r="O194" s="31" t="str">
        <f t="shared" si="28"/>
        <v> </v>
      </c>
      <c r="P194" s="31" t="str">
        <f t="shared" si="29"/>
        <v> </v>
      </c>
      <c r="Q194" s="26" t="s">
        <v>27</v>
      </c>
      <c r="R194" s="27" t="str">
        <f>LOOKUP(B194,'Startovní listina'!$B$3:$B$288,'Startovní listina'!$F$3:$F$288)</f>
        <v>A</v>
      </c>
      <c r="S194" s="27" t="str">
        <f>LOOKUP(B194,'Startovní listina'!$B$3:$B$288,'Startovní listina'!$I$3:$I$288)</f>
        <v>N</v>
      </c>
      <c r="T194" s="27" t="str">
        <f>LOOKUP(B194,'Startovní listina'!$B$3:$B$288,'Startovní listina'!$J$3:$J$288)</f>
        <v>N</v>
      </c>
      <c r="U194" s="27" t="str">
        <f>LOOKUP(B194,'Startovní listina'!$B$3:$B$288,'Startovní listina'!$O$3:$O$288)</f>
        <v>N</v>
      </c>
      <c r="V194" s="27" t="str">
        <f>LOOKUP(B194,'Startovní listina'!$B$3:$B$288,'Startovní listina'!$P$3:$P$288)</f>
        <v>N</v>
      </c>
      <c r="W194" t="s">
        <v>27</v>
      </c>
      <c r="X194">
        <f>MAX(G$4:G193)+1</f>
        <v>93</v>
      </c>
      <c r="Y194">
        <f>MAX(H$4:H193)+1</f>
        <v>49</v>
      </c>
      <c r="Z194">
        <f>MAX(I$4:I193)+1</f>
        <v>26</v>
      </c>
      <c r="AA194">
        <f>MAX(J$4:J193)+1</f>
        <v>9</v>
      </c>
      <c r="AB194">
        <f>MAX(K$4:K193)+1</f>
        <v>3</v>
      </c>
      <c r="AC194">
        <f>MAX(L$4:L193)+1</f>
        <v>9</v>
      </c>
      <c r="AD194">
        <f>MAX(M$4:M193)+1</f>
        <v>4</v>
      </c>
      <c r="AE194">
        <f>MAX(N$4:N193)+1</f>
        <v>5</v>
      </c>
      <c r="AF194">
        <f>MAX(O$4:O193)+1</f>
        <v>25</v>
      </c>
      <c r="AG194" t="e">
        <f>MAX(#REF!)+1</f>
        <v>#REF!</v>
      </c>
      <c r="AH194">
        <f>MAX(P$4:P193)+1</f>
        <v>6</v>
      </c>
      <c r="AI194" t="e">
        <f>MAX(#REF!)+1</f>
        <v>#REF!</v>
      </c>
      <c r="AK194" s="28">
        <f>LOOKUP(R194,TR!$A$4:$A$11,TR!$B$4:$B$11)</f>
        <v>0.020439814814814817</v>
      </c>
    </row>
    <row r="195" spans="1:37" ht="12.75">
      <c r="A195" s="25" t="s">
        <v>218</v>
      </c>
      <c r="B195" s="29">
        <v>78</v>
      </c>
      <c r="C195" s="24" t="str">
        <f>LOOKUP(B195,'Startovní listina'!$B$3:$B$288,'Startovní listina'!$C$3:$C$288)</f>
        <v>Psohlavec Jan</v>
      </c>
      <c r="D195" s="24" t="str">
        <f>LOOKUP(B195,'Startovní listina'!$B$3:$B$288,'Startovní listina'!$D$3:$D$288)</f>
        <v>Praha 8 - Březiněves</v>
      </c>
      <c r="E195" s="25">
        <f>LOOKUP(B195,'Startovní listina'!$B$3:$B$288,'Startovní listina'!$E$3:$E$288)</f>
        <v>1978</v>
      </c>
      <c r="F195" s="30">
        <v>0.03274305555555555</v>
      </c>
      <c r="G195" s="31">
        <f t="shared" si="20"/>
        <v>94</v>
      </c>
      <c r="H195" s="31" t="str">
        <f t="shared" si="21"/>
        <v> </v>
      </c>
      <c r="I195" s="31" t="str">
        <f t="shared" si="22"/>
        <v> </v>
      </c>
      <c r="J195" s="31" t="str">
        <f t="shared" si="23"/>
        <v> </v>
      </c>
      <c r="K195" s="31" t="str">
        <f t="shared" si="24"/>
        <v> </v>
      </c>
      <c r="L195" s="31" t="str">
        <f t="shared" si="25"/>
        <v> </v>
      </c>
      <c r="M195" s="31" t="str">
        <f t="shared" si="26"/>
        <v> </v>
      </c>
      <c r="N195" s="31" t="str">
        <f t="shared" si="27"/>
        <v> </v>
      </c>
      <c r="O195" s="31" t="str">
        <f t="shared" si="28"/>
        <v> </v>
      </c>
      <c r="P195" s="31" t="str">
        <f t="shared" si="29"/>
        <v> </v>
      </c>
      <c r="Q195" s="26" t="s">
        <v>27</v>
      </c>
      <c r="R195" s="27" t="str">
        <f>LOOKUP(B195,'Startovní listina'!$B$3:$B$288,'Startovní listina'!$F$3:$F$288)</f>
        <v>A</v>
      </c>
      <c r="S195" s="27" t="str">
        <f>LOOKUP(B195,'Startovní listina'!$B$3:$B$288,'Startovní listina'!$I$3:$I$288)</f>
        <v>N</v>
      </c>
      <c r="T195" s="27" t="str">
        <f>LOOKUP(B195,'Startovní listina'!$B$3:$B$288,'Startovní listina'!$J$3:$J$288)</f>
        <v>N</v>
      </c>
      <c r="U195" s="27" t="str">
        <f>LOOKUP(B195,'Startovní listina'!$B$3:$B$288,'Startovní listina'!$O$3:$O$288)</f>
        <v>N</v>
      </c>
      <c r="V195" s="27" t="str">
        <f>LOOKUP(B195,'Startovní listina'!$B$3:$B$288,'Startovní listina'!$P$3:$P$288)</f>
        <v>N</v>
      </c>
      <c r="W195" t="s">
        <v>27</v>
      </c>
      <c r="X195">
        <f>MAX(G$4:G194)+1</f>
        <v>94</v>
      </c>
      <c r="Y195">
        <f>MAX(H$4:H194)+1</f>
        <v>49</v>
      </c>
      <c r="Z195">
        <f>MAX(I$4:I194)+1</f>
        <v>26</v>
      </c>
      <c r="AA195">
        <f>MAX(J$4:J194)+1</f>
        <v>9</v>
      </c>
      <c r="AB195">
        <f>MAX(K$4:K194)+1</f>
        <v>3</v>
      </c>
      <c r="AC195">
        <f>MAX(L$4:L194)+1</f>
        <v>9</v>
      </c>
      <c r="AD195">
        <f>MAX(M$4:M194)+1</f>
        <v>4</v>
      </c>
      <c r="AE195">
        <f>MAX(N$4:N194)+1</f>
        <v>5</v>
      </c>
      <c r="AF195">
        <f>MAX(O$4:O194)+1</f>
        <v>25</v>
      </c>
      <c r="AG195" t="e">
        <f>MAX(#REF!)+1</f>
        <v>#REF!</v>
      </c>
      <c r="AH195">
        <f>MAX(P$4:P194)+1</f>
        <v>6</v>
      </c>
      <c r="AI195" t="e">
        <f>MAX(#REF!)+1</f>
        <v>#REF!</v>
      </c>
      <c r="AK195" s="28">
        <f>LOOKUP(R195,TR!$A$4:$A$11,TR!$B$4:$B$11)</f>
        <v>0.020439814814814817</v>
      </c>
    </row>
    <row r="196" spans="1:37" ht="12.75">
      <c r="A196" s="25" t="s">
        <v>219</v>
      </c>
      <c r="B196" s="29">
        <v>25</v>
      </c>
      <c r="C196" s="24" t="str">
        <f>LOOKUP(B196,'Startovní listina'!$B$3:$B$288,'Startovní listina'!$C$3:$C$288)</f>
        <v>Dočkal Roman</v>
      </c>
      <c r="D196" s="24" t="str">
        <f>LOOKUP(B196,'Startovní listina'!$B$3:$B$288,'Startovní listina'!$D$3:$D$288)</f>
        <v>Beroun</v>
      </c>
      <c r="E196" s="25">
        <f>LOOKUP(B196,'Startovní listina'!$B$3:$B$288,'Startovní listina'!$E$3:$E$288)</f>
        <v>1971</v>
      </c>
      <c r="F196" s="30">
        <v>0.03277777777777778</v>
      </c>
      <c r="G196" s="31">
        <f t="shared" si="20"/>
        <v>95</v>
      </c>
      <c r="H196" s="31" t="str">
        <f t="shared" si="21"/>
        <v> </v>
      </c>
      <c r="I196" s="31" t="str">
        <f t="shared" si="22"/>
        <v> </v>
      </c>
      <c r="J196" s="31" t="str">
        <f t="shared" si="23"/>
        <v> </v>
      </c>
      <c r="K196" s="31" t="str">
        <f t="shared" si="24"/>
        <v> </v>
      </c>
      <c r="L196" s="31" t="str">
        <f t="shared" si="25"/>
        <v> </v>
      </c>
      <c r="M196" s="31" t="str">
        <f t="shared" si="26"/>
        <v> </v>
      </c>
      <c r="N196" s="31" t="str">
        <f t="shared" si="27"/>
        <v> </v>
      </c>
      <c r="O196" s="31" t="str">
        <f t="shared" si="28"/>
        <v> </v>
      </c>
      <c r="P196" s="31" t="str">
        <f t="shared" si="29"/>
        <v> </v>
      </c>
      <c r="Q196" s="26" t="s">
        <v>27</v>
      </c>
      <c r="R196" s="27" t="str">
        <f>LOOKUP(B196,'Startovní listina'!$B$3:$B$288,'Startovní listina'!$F$3:$F$288)</f>
        <v>A</v>
      </c>
      <c r="S196" s="27" t="str">
        <f>LOOKUP(B196,'Startovní listina'!$B$3:$B$288,'Startovní listina'!$I$3:$I$288)</f>
        <v>N</v>
      </c>
      <c r="T196" s="27" t="str">
        <f>LOOKUP(B196,'Startovní listina'!$B$3:$B$288,'Startovní listina'!$J$3:$J$288)</f>
        <v>N</v>
      </c>
      <c r="U196" s="27" t="str">
        <f>LOOKUP(B196,'Startovní listina'!$B$3:$B$288,'Startovní listina'!$O$3:$O$288)</f>
        <v>N</v>
      </c>
      <c r="V196" s="27" t="str">
        <f>LOOKUP(B196,'Startovní listina'!$B$3:$B$288,'Startovní listina'!$P$3:$P$288)</f>
        <v>N</v>
      </c>
      <c r="W196" t="s">
        <v>27</v>
      </c>
      <c r="X196">
        <f>MAX(G$4:G195)+1</f>
        <v>95</v>
      </c>
      <c r="Y196">
        <f>MAX(H$4:H195)+1</f>
        <v>49</v>
      </c>
      <c r="Z196">
        <f>MAX(I$4:I195)+1</f>
        <v>26</v>
      </c>
      <c r="AA196">
        <f>MAX(J$4:J195)+1</f>
        <v>9</v>
      </c>
      <c r="AB196">
        <f>MAX(K$4:K195)+1</f>
        <v>3</v>
      </c>
      <c r="AC196">
        <f>MAX(L$4:L195)+1</f>
        <v>9</v>
      </c>
      <c r="AD196">
        <f>MAX(M$4:M195)+1</f>
        <v>4</v>
      </c>
      <c r="AE196">
        <f>MAX(N$4:N195)+1</f>
        <v>5</v>
      </c>
      <c r="AF196">
        <f>MAX(O$4:O195)+1</f>
        <v>25</v>
      </c>
      <c r="AG196" t="e">
        <f>MAX(#REF!)+1</f>
        <v>#REF!</v>
      </c>
      <c r="AH196">
        <f>MAX(P$4:P195)+1</f>
        <v>6</v>
      </c>
      <c r="AI196" t="e">
        <f>MAX(#REF!)+1</f>
        <v>#REF!</v>
      </c>
      <c r="AK196" s="28">
        <f>LOOKUP(R196,TR!$A$4:$A$11,TR!$B$4:$B$11)</f>
        <v>0.020439814814814817</v>
      </c>
    </row>
    <row r="197" spans="1:37" ht="12.75">
      <c r="A197" s="25" t="s">
        <v>220</v>
      </c>
      <c r="B197" s="29">
        <v>63</v>
      </c>
      <c r="C197" s="24" t="str">
        <f>LOOKUP(B197,'Startovní listina'!$B$3:$B$288,'Startovní listina'!$C$3:$C$288)</f>
        <v>Kanócz Rastislav</v>
      </c>
      <c r="D197" s="24" t="str">
        <f>LOOKUP(B197,'Startovní listina'!$B$3:$B$288,'Startovní listina'!$D$3:$D$288)</f>
        <v>Praha 14 - Hostavice</v>
      </c>
      <c r="E197" s="25">
        <f>LOOKUP(B197,'Startovní listina'!$B$3:$B$288,'Startovní listina'!$E$3:$E$288)</f>
        <v>1977</v>
      </c>
      <c r="F197" s="30">
        <v>0.032858796296296296</v>
      </c>
      <c r="G197" s="31">
        <f aca="true" t="shared" si="30" ref="G197:G260">IF($R197="A",X197,$W197)</f>
        <v>96</v>
      </c>
      <c r="H197" s="31" t="str">
        <f aca="true" t="shared" si="31" ref="H197:H260">IF($R197="B",Y197,W197)</f>
        <v> </v>
      </c>
      <c r="I197" s="31" t="str">
        <f aca="true" t="shared" si="32" ref="I197:I260">IF($R197="C",Z197,$W197)</f>
        <v> </v>
      </c>
      <c r="J197" s="31" t="str">
        <f aca="true" t="shared" si="33" ref="J197:J260">IF($R197="D",AA197,$W197)</f>
        <v> </v>
      </c>
      <c r="K197" s="31" t="str">
        <f aca="true" t="shared" si="34" ref="K197:K260">IF($R197="E",AB197,$W197)</f>
        <v> </v>
      </c>
      <c r="L197" s="31" t="str">
        <f aca="true" t="shared" si="35" ref="L197:L260">IF($R197="F",AC197,$W197)</f>
        <v> </v>
      </c>
      <c r="M197" s="31" t="str">
        <f aca="true" t="shared" si="36" ref="M197:M260">IF($R197="G",AD197,$W197)</f>
        <v> </v>
      </c>
      <c r="N197" s="31" t="str">
        <f aca="true" t="shared" si="37" ref="N197:N260">IF($R197="H",AE197,$W197)</f>
        <v> </v>
      </c>
      <c r="O197" s="31" t="str">
        <f aca="true" t="shared" si="38" ref="O197:O260">IF(S197="A",AF197,$W197)</f>
        <v> </v>
      </c>
      <c r="P197" s="31" t="str">
        <f aca="true" t="shared" si="39" ref="P197:P260">IF(U197="A",AH197,$W197)</f>
        <v> </v>
      </c>
      <c r="Q197" s="26" t="s">
        <v>27</v>
      </c>
      <c r="R197" s="27" t="str">
        <f>LOOKUP(B197,'Startovní listina'!$B$3:$B$288,'Startovní listina'!$F$3:$F$288)</f>
        <v>A</v>
      </c>
      <c r="S197" s="27" t="str">
        <f>LOOKUP(B197,'Startovní listina'!$B$3:$B$288,'Startovní listina'!$I$3:$I$288)</f>
        <v>N</v>
      </c>
      <c r="T197" s="27" t="str">
        <f>LOOKUP(B197,'Startovní listina'!$B$3:$B$288,'Startovní listina'!$J$3:$J$288)</f>
        <v>N</v>
      </c>
      <c r="U197" s="27" t="str">
        <f>LOOKUP(B197,'Startovní listina'!$B$3:$B$288,'Startovní listina'!$O$3:$O$288)</f>
        <v>N</v>
      </c>
      <c r="V197" s="27" t="str">
        <f>LOOKUP(B197,'Startovní listina'!$B$3:$B$288,'Startovní listina'!$P$3:$P$288)</f>
        <v>N</v>
      </c>
      <c r="W197" t="s">
        <v>27</v>
      </c>
      <c r="X197">
        <f>MAX(G$4:G196)+1</f>
        <v>96</v>
      </c>
      <c r="Y197">
        <f>MAX(H$4:H196)+1</f>
        <v>49</v>
      </c>
      <c r="Z197">
        <f>MAX(I$4:I196)+1</f>
        <v>26</v>
      </c>
      <c r="AA197">
        <f>MAX(J$4:J196)+1</f>
        <v>9</v>
      </c>
      <c r="AB197">
        <f>MAX(K$4:K196)+1</f>
        <v>3</v>
      </c>
      <c r="AC197">
        <f>MAX(L$4:L196)+1</f>
        <v>9</v>
      </c>
      <c r="AD197">
        <f>MAX(M$4:M196)+1</f>
        <v>4</v>
      </c>
      <c r="AE197">
        <f>MAX(N$4:N196)+1</f>
        <v>5</v>
      </c>
      <c r="AF197">
        <f>MAX(O$4:O196)+1</f>
        <v>25</v>
      </c>
      <c r="AG197" t="e">
        <f>MAX(#REF!)+1</f>
        <v>#REF!</v>
      </c>
      <c r="AH197">
        <f>MAX(P$4:P196)+1</f>
        <v>6</v>
      </c>
      <c r="AI197" t="e">
        <f>MAX(#REF!)+1</f>
        <v>#REF!</v>
      </c>
      <c r="AK197" s="28">
        <f>LOOKUP(R197,TR!$A$4:$A$11,TR!$B$4:$B$11)</f>
        <v>0.020439814814814817</v>
      </c>
    </row>
    <row r="198" spans="1:37" ht="12.75">
      <c r="A198" s="25" t="s">
        <v>221</v>
      </c>
      <c r="B198" s="29">
        <v>376</v>
      </c>
      <c r="C198" s="24" t="str">
        <f>LOOKUP(B198,'Startovní listina'!$B$3:$B$288,'Startovní listina'!$C$3:$C$288)</f>
        <v>Kubrová Dagmar</v>
      </c>
      <c r="D198" s="24" t="str">
        <f>LOOKUP(B198,'Startovní listina'!$B$3:$B$288,'Startovní listina'!$D$3:$D$288)</f>
        <v>Hvězda Pardubice</v>
      </c>
      <c r="E198" s="25">
        <f>LOOKUP(B198,'Startovní listina'!$B$3:$B$288,'Startovní listina'!$E$3:$E$288)</f>
        <v>1963</v>
      </c>
      <c r="F198" s="30">
        <v>0.032870370370370376</v>
      </c>
      <c r="G198" s="31" t="str">
        <f t="shared" si="30"/>
        <v> </v>
      </c>
      <c r="H198" s="31" t="str">
        <f t="shared" si="31"/>
        <v> </v>
      </c>
      <c r="I198" s="31" t="str">
        <f t="shared" si="32"/>
        <v> </v>
      </c>
      <c r="J198" s="31" t="str">
        <f t="shared" si="33"/>
        <v> </v>
      </c>
      <c r="K198" s="31" t="str">
        <f t="shared" si="34"/>
        <v> </v>
      </c>
      <c r="L198" s="31" t="str">
        <f t="shared" si="35"/>
        <v> </v>
      </c>
      <c r="M198" s="31" t="str">
        <f t="shared" si="36"/>
        <v> </v>
      </c>
      <c r="N198" s="31">
        <f t="shared" si="37"/>
        <v>5</v>
      </c>
      <c r="O198" s="31" t="str">
        <f t="shared" si="38"/>
        <v> </v>
      </c>
      <c r="P198" s="31" t="str">
        <f t="shared" si="39"/>
        <v> </v>
      </c>
      <c r="Q198" s="26" t="s">
        <v>27</v>
      </c>
      <c r="R198" s="27" t="str">
        <f>LOOKUP(B198,'Startovní listina'!$B$3:$B$288,'Startovní listina'!$F$3:$F$288)</f>
        <v>H</v>
      </c>
      <c r="S198" s="27" t="str">
        <f>LOOKUP(B198,'Startovní listina'!$B$3:$B$288,'Startovní listina'!$I$3:$I$288)</f>
        <v>N</v>
      </c>
      <c r="T198" s="27" t="str">
        <f>LOOKUP(B198,'Startovní listina'!$B$3:$B$288,'Startovní listina'!$J$3:$J$288)</f>
        <v>N</v>
      </c>
      <c r="U198" s="27" t="str">
        <f>LOOKUP(B198,'Startovní listina'!$B$3:$B$288,'Startovní listina'!$O$3:$O$288)</f>
        <v>N</v>
      </c>
      <c r="V198" s="27" t="str">
        <f>LOOKUP(B198,'Startovní listina'!$B$3:$B$288,'Startovní listina'!$P$3:$P$288)</f>
        <v>N</v>
      </c>
      <c r="W198" t="s">
        <v>27</v>
      </c>
      <c r="X198">
        <f>MAX(G$4:G197)+1</f>
        <v>97</v>
      </c>
      <c r="Y198">
        <f>MAX(H$4:H197)+1</f>
        <v>49</v>
      </c>
      <c r="Z198">
        <f>MAX(I$4:I197)+1</f>
        <v>26</v>
      </c>
      <c r="AA198">
        <f>MAX(J$4:J197)+1</f>
        <v>9</v>
      </c>
      <c r="AB198">
        <f>MAX(K$4:K197)+1</f>
        <v>3</v>
      </c>
      <c r="AC198">
        <f>MAX(L$4:L197)+1</f>
        <v>9</v>
      </c>
      <c r="AD198">
        <f>MAX(M$4:M197)+1</f>
        <v>4</v>
      </c>
      <c r="AE198">
        <f>MAX(N$4:N197)+1</f>
        <v>5</v>
      </c>
      <c r="AF198">
        <f>MAX(O$4:O197)+1</f>
        <v>25</v>
      </c>
      <c r="AG198" t="e">
        <f>MAX(#REF!)+1</f>
        <v>#REF!</v>
      </c>
      <c r="AH198">
        <f>MAX(P$4:P197)+1</f>
        <v>6</v>
      </c>
      <c r="AI198" t="e">
        <f>MAX(#REF!)+1</f>
        <v>#REF!</v>
      </c>
      <c r="AK198" s="28">
        <f>LOOKUP(R198,TR!$A$4:$A$11,TR!$B$4:$B$11)</f>
        <v>0.02884259259259259</v>
      </c>
    </row>
    <row r="199" spans="1:37" ht="12.75">
      <c r="A199" s="25" t="s">
        <v>222</v>
      </c>
      <c r="B199" s="29">
        <v>6</v>
      </c>
      <c r="C199" s="24" t="str">
        <f>LOOKUP(B199,'Startovní listina'!$B$3:$B$288,'Startovní listina'!$C$3:$C$288)</f>
        <v>Horák David</v>
      </c>
      <c r="D199" s="24" t="str">
        <f>LOOKUP(B199,'Startovní listina'!$B$3:$B$288,'Startovní listina'!$D$3:$D$288)</f>
        <v>Adidas</v>
      </c>
      <c r="E199" s="25">
        <f>LOOKUP(B199,'Startovní listina'!$B$3:$B$288,'Startovní listina'!$E$3:$E$288)</f>
        <v>1980</v>
      </c>
      <c r="F199" s="30">
        <v>0.03288194444444444</v>
      </c>
      <c r="G199" s="31">
        <f t="shared" si="30"/>
        <v>97</v>
      </c>
      <c r="H199" s="31" t="str">
        <f t="shared" si="31"/>
        <v> </v>
      </c>
      <c r="I199" s="31" t="str">
        <f t="shared" si="32"/>
        <v> </v>
      </c>
      <c r="J199" s="31" t="str">
        <f t="shared" si="33"/>
        <v> </v>
      </c>
      <c r="K199" s="31" t="str">
        <f t="shared" si="34"/>
        <v> </v>
      </c>
      <c r="L199" s="31" t="str">
        <f t="shared" si="35"/>
        <v> </v>
      </c>
      <c r="M199" s="31" t="str">
        <f t="shared" si="36"/>
        <v> </v>
      </c>
      <c r="N199" s="31" t="str">
        <f t="shared" si="37"/>
        <v> </v>
      </c>
      <c r="O199" s="31" t="str">
        <f t="shared" si="38"/>
        <v> </v>
      </c>
      <c r="P199" s="31" t="str">
        <f t="shared" si="39"/>
        <v> </v>
      </c>
      <c r="Q199" s="26" t="s">
        <v>27</v>
      </c>
      <c r="R199" s="27" t="str">
        <f>LOOKUP(B199,'Startovní listina'!$B$3:$B$288,'Startovní listina'!$F$3:$F$288)</f>
        <v>A</v>
      </c>
      <c r="S199" s="27" t="str">
        <f>LOOKUP(B199,'Startovní listina'!$B$3:$B$288,'Startovní listina'!$I$3:$I$288)</f>
        <v>N</v>
      </c>
      <c r="T199" s="27" t="str">
        <f>LOOKUP(B199,'Startovní listina'!$B$3:$B$288,'Startovní listina'!$J$3:$J$288)</f>
        <v>N</v>
      </c>
      <c r="U199" s="27" t="str">
        <f>LOOKUP(B199,'Startovní listina'!$B$3:$B$288,'Startovní listina'!$O$3:$O$288)</f>
        <v>N</v>
      </c>
      <c r="V199" s="27" t="str">
        <f>LOOKUP(B199,'Startovní listina'!$B$3:$B$288,'Startovní listina'!$P$3:$P$288)</f>
        <v>N</v>
      </c>
      <c r="W199" t="s">
        <v>27</v>
      </c>
      <c r="X199">
        <f>MAX(G$4:G198)+1</f>
        <v>97</v>
      </c>
      <c r="Y199">
        <f>MAX(H$4:H198)+1</f>
        <v>49</v>
      </c>
      <c r="Z199">
        <f>MAX(I$4:I198)+1</f>
        <v>26</v>
      </c>
      <c r="AA199">
        <f>MAX(J$4:J198)+1</f>
        <v>9</v>
      </c>
      <c r="AB199">
        <f>MAX(K$4:K198)+1</f>
        <v>3</v>
      </c>
      <c r="AC199">
        <f>MAX(L$4:L198)+1</f>
        <v>9</v>
      </c>
      <c r="AD199">
        <f>MAX(M$4:M198)+1</f>
        <v>4</v>
      </c>
      <c r="AE199">
        <f>MAX(N$4:N198)+1</f>
        <v>6</v>
      </c>
      <c r="AF199">
        <f>MAX(O$4:O198)+1</f>
        <v>25</v>
      </c>
      <c r="AG199" t="e">
        <f>MAX(#REF!)+1</f>
        <v>#REF!</v>
      </c>
      <c r="AH199">
        <f>MAX(P$4:P198)+1</f>
        <v>6</v>
      </c>
      <c r="AI199" t="e">
        <f>MAX(#REF!)+1</f>
        <v>#REF!</v>
      </c>
      <c r="AK199" s="28">
        <f>LOOKUP(R199,TR!$A$4:$A$11,TR!$B$4:$B$11)</f>
        <v>0.020439814814814817</v>
      </c>
    </row>
    <row r="200" spans="1:37" ht="12.75">
      <c r="A200" s="25" t="s">
        <v>223</v>
      </c>
      <c r="B200" s="29">
        <v>381</v>
      </c>
      <c r="C200" s="24" t="str">
        <f>LOOKUP(B200,'Startovní listina'!$B$3:$B$288,'Startovní listina'!$C$3:$C$288)</f>
        <v>Tománková Pavla</v>
      </c>
      <c r="D200" s="24" t="str">
        <f>LOOKUP(B200,'Startovní listina'!$B$3:$B$288,'Startovní listina'!$D$3:$D$288)</f>
        <v>K.R.B. Chrudim</v>
      </c>
      <c r="E200" s="25">
        <f>LOOKUP(B200,'Startovní listina'!$B$3:$B$288,'Startovní listina'!$E$3:$E$288)</f>
        <v>1968</v>
      </c>
      <c r="F200" s="30">
        <v>0.03292824074074074</v>
      </c>
      <c r="G200" s="31" t="str">
        <f t="shared" si="30"/>
        <v> </v>
      </c>
      <c r="H200" s="31" t="str">
        <f t="shared" si="31"/>
        <v> </v>
      </c>
      <c r="I200" s="31" t="str">
        <f t="shared" si="32"/>
        <v> </v>
      </c>
      <c r="J200" s="31" t="str">
        <f t="shared" si="33"/>
        <v> </v>
      </c>
      <c r="K200" s="31" t="str">
        <f t="shared" si="34"/>
        <v> </v>
      </c>
      <c r="L200" s="31" t="str">
        <f t="shared" si="35"/>
        <v> </v>
      </c>
      <c r="M200" s="31">
        <f t="shared" si="36"/>
        <v>4</v>
      </c>
      <c r="N200" s="31" t="str">
        <f t="shared" si="37"/>
        <v> </v>
      </c>
      <c r="O200" s="31" t="str">
        <f t="shared" si="38"/>
        <v> </v>
      </c>
      <c r="P200" s="31" t="str">
        <f t="shared" si="39"/>
        <v> </v>
      </c>
      <c r="Q200" s="26" t="s">
        <v>27</v>
      </c>
      <c r="R200" s="27" t="str">
        <f>LOOKUP(B200,'Startovní listina'!$B$3:$B$288,'Startovní listina'!$F$3:$F$288)</f>
        <v>G</v>
      </c>
      <c r="S200" s="27" t="str">
        <f>LOOKUP(B200,'Startovní listina'!$B$3:$B$288,'Startovní listina'!$I$3:$I$288)</f>
        <v>N</v>
      </c>
      <c r="T200" s="27" t="str">
        <f>LOOKUP(B200,'Startovní listina'!$B$3:$B$288,'Startovní listina'!$J$3:$J$288)</f>
        <v>N</v>
      </c>
      <c r="U200" s="27" t="str">
        <f>LOOKUP(B200,'Startovní listina'!$B$3:$B$288,'Startovní listina'!$O$3:$O$288)</f>
        <v>N</v>
      </c>
      <c r="V200" s="27" t="str">
        <f>LOOKUP(B200,'Startovní listina'!$B$3:$B$288,'Startovní listina'!$P$3:$P$288)</f>
        <v>N</v>
      </c>
      <c r="W200" t="s">
        <v>27</v>
      </c>
      <c r="X200">
        <f>MAX(G$4:G199)+1</f>
        <v>98</v>
      </c>
      <c r="Y200">
        <f>MAX(H$4:H199)+1</f>
        <v>49</v>
      </c>
      <c r="Z200">
        <f>MAX(I$4:I199)+1</f>
        <v>26</v>
      </c>
      <c r="AA200">
        <f>MAX(J$4:J199)+1</f>
        <v>9</v>
      </c>
      <c r="AB200">
        <f>MAX(K$4:K199)+1</f>
        <v>3</v>
      </c>
      <c r="AC200">
        <f>MAX(L$4:L199)+1</f>
        <v>9</v>
      </c>
      <c r="AD200">
        <f>MAX(M$4:M199)+1</f>
        <v>4</v>
      </c>
      <c r="AE200">
        <f>MAX(N$4:N199)+1</f>
        <v>6</v>
      </c>
      <c r="AF200">
        <f>MAX(O$4:O199)+1</f>
        <v>25</v>
      </c>
      <c r="AG200" t="e">
        <f>MAX(#REF!)+1</f>
        <v>#REF!</v>
      </c>
      <c r="AH200">
        <f>MAX(P$4:P199)+1</f>
        <v>6</v>
      </c>
      <c r="AI200" t="e">
        <f>MAX(#REF!)+1</f>
        <v>#REF!</v>
      </c>
      <c r="AK200" s="28">
        <f>LOOKUP(R200,TR!$A$4:$A$11,TR!$B$4:$B$11)</f>
        <v>0.0249537037037037</v>
      </c>
    </row>
    <row r="201" spans="1:37" ht="12.75">
      <c r="A201" s="25" t="s">
        <v>224</v>
      </c>
      <c r="B201" s="29">
        <v>304</v>
      </c>
      <c r="C201" s="24" t="str">
        <f>LOOKUP(B201,'Startovní listina'!$B$3:$B$288,'Startovní listina'!$C$3:$C$288)</f>
        <v>Čížek František</v>
      </c>
      <c r="D201" s="24" t="str">
        <f>LOOKUP(B201,'Startovní listina'!$B$3:$B$288,'Startovní listina'!$D$3:$D$288)</f>
        <v>TURBO Chotěboř</v>
      </c>
      <c r="E201" s="25">
        <f>LOOKUP(B201,'Startovní listina'!$B$3:$B$288,'Startovní listina'!$E$3:$E$288)</f>
        <v>1942</v>
      </c>
      <c r="F201" s="30">
        <v>0.03300925925925926</v>
      </c>
      <c r="G201" s="31" t="str">
        <f t="shared" si="30"/>
        <v> </v>
      </c>
      <c r="H201" s="31" t="str">
        <f t="shared" si="31"/>
        <v> </v>
      </c>
      <c r="I201" s="31" t="str">
        <f t="shared" si="32"/>
        <v> </v>
      </c>
      <c r="J201" s="31">
        <f t="shared" si="33"/>
        <v>9</v>
      </c>
      <c r="K201" s="31" t="str">
        <f t="shared" si="34"/>
        <v> </v>
      </c>
      <c r="L201" s="31" t="str">
        <f t="shared" si="35"/>
        <v> </v>
      </c>
      <c r="M201" s="31" t="str">
        <f t="shared" si="36"/>
        <v> </v>
      </c>
      <c r="N201" s="31" t="str">
        <f t="shared" si="37"/>
        <v> </v>
      </c>
      <c r="O201" s="31" t="str">
        <f t="shared" si="38"/>
        <v> </v>
      </c>
      <c r="P201" s="31" t="str">
        <f t="shared" si="39"/>
        <v> </v>
      </c>
      <c r="Q201" s="26" t="s">
        <v>27</v>
      </c>
      <c r="R201" s="27" t="str">
        <f>LOOKUP(B201,'Startovní listina'!$B$3:$B$288,'Startovní listina'!$F$3:$F$288)</f>
        <v>D</v>
      </c>
      <c r="S201" s="27" t="str">
        <f>LOOKUP(B201,'Startovní listina'!$B$3:$B$288,'Startovní listina'!$I$3:$I$288)</f>
        <v>N</v>
      </c>
      <c r="T201" s="27" t="str">
        <f>LOOKUP(B201,'Startovní listina'!$B$3:$B$288,'Startovní listina'!$J$3:$J$288)</f>
        <v>N</v>
      </c>
      <c r="U201" s="27" t="str">
        <f>LOOKUP(B201,'Startovní listina'!$B$3:$B$288,'Startovní listina'!$O$3:$O$288)</f>
        <v>N</v>
      </c>
      <c r="V201" s="27" t="str">
        <f>LOOKUP(B201,'Startovní listina'!$B$3:$B$288,'Startovní listina'!$P$3:$P$288)</f>
        <v>N</v>
      </c>
      <c r="W201" t="s">
        <v>27</v>
      </c>
      <c r="X201">
        <f>MAX(G$4:G200)+1</f>
        <v>98</v>
      </c>
      <c r="Y201">
        <f>MAX(H$4:H200)+1</f>
        <v>49</v>
      </c>
      <c r="Z201">
        <f>MAX(I$4:I200)+1</f>
        <v>26</v>
      </c>
      <c r="AA201">
        <f>MAX(J$4:J200)+1</f>
        <v>9</v>
      </c>
      <c r="AB201">
        <f>MAX(K$4:K200)+1</f>
        <v>3</v>
      </c>
      <c r="AC201">
        <f>MAX(L$4:L200)+1</f>
        <v>9</v>
      </c>
      <c r="AD201">
        <f>MAX(M$4:M200)+1</f>
        <v>5</v>
      </c>
      <c r="AE201">
        <f>MAX(N$4:N200)+1</f>
        <v>6</v>
      </c>
      <c r="AF201">
        <f>MAX(O$4:O200)+1</f>
        <v>25</v>
      </c>
      <c r="AG201" t="e">
        <f>MAX(#REF!)+1</f>
        <v>#REF!</v>
      </c>
      <c r="AH201">
        <f>MAX(P$4:P200)+1</f>
        <v>6</v>
      </c>
      <c r="AI201" t="e">
        <f>MAX(#REF!)+1</f>
        <v>#REF!</v>
      </c>
      <c r="AK201" s="28">
        <f>LOOKUP(R201,TR!$A$4:$A$11,TR!$B$4:$B$11)</f>
        <v>0.025543981481481483</v>
      </c>
    </row>
    <row r="202" spans="1:37" ht="12.75">
      <c r="A202" s="25" t="s">
        <v>225</v>
      </c>
      <c r="B202" s="29">
        <v>41</v>
      </c>
      <c r="C202" s="24" t="str">
        <f>LOOKUP(B202,'Startovní listina'!$B$3:$B$288,'Startovní listina'!$C$3:$C$288)</f>
        <v>Šandera Martin</v>
      </c>
      <c r="D202" s="24" t="str">
        <f>LOOKUP(B202,'Startovní listina'!$B$3:$B$288,'Startovní listina'!$D$3:$D$288)</f>
        <v>BONBON, MPČR</v>
      </c>
      <c r="E202" s="25">
        <f>LOOKUP(B202,'Startovní listina'!$B$3:$B$288,'Startovní listina'!$E$3:$E$288)</f>
        <v>1976</v>
      </c>
      <c r="F202" s="30">
        <v>0.033125</v>
      </c>
      <c r="G202" s="31">
        <f t="shared" si="30"/>
        <v>98</v>
      </c>
      <c r="H202" s="31" t="str">
        <f t="shared" si="31"/>
        <v> </v>
      </c>
      <c r="I202" s="31" t="str">
        <f t="shared" si="32"/>
        <v> </v>
      </c>
      <c r="J202" s="31" t="str">
        <f t="shared" si="33"/>
        <v> </v>
      </c>
      <c r="K202" s="31" t="str">
        <f t="shared" si="34"/>
        <v> </v>
      </c>
      <c r="L202" s="31" t="str">
        <f t="shared" si="35"/>
        <v> </v>
      </c>
      <c r="M202" s="31" t="str">
        <f t="shared" si="36"/>
        <v> </v>
      </c>
      <c r="N202" s="31" t="str">
        <f t="shared" si="37"/>
        <v> </v>
      </c>
      <c r="O202" s="31" t="str">
        <f t="shared" si="38"/>
        <v> </v>
      </c>
      <c r="P202" s="31" t="str">
        <f t="shared" si="39"/>
        <v> </v>
      </c>
      <c r="Q202" s="26" t="s">
        <v>27</v>
      </c>
      <c r="R202" s="27" t="str">
        <f>LOOKUP(B202,'Startovní listina'!$B$3:$B$288,'Startovní listina'!$F$3:$F$288)</f>
        <v>A</v>
      </c>
      <c r="S202" s="27" t="str">
        <f>LOOKUP(B202,'Startovní listina'!$B$3:$B$288,'Startovní listina'!$I$3:$I$288)</f>
        <v>N</v>
      </c>
      <c r="T202" s="27" t="str">
        <f>LOOKUP(B202,'Startovní listina'!$B$3:$B$288,'Startovní listina'!$J$3:$J$288)</f>
        <v>N</v>
      </c>
      <c r="U202" s="27" t="str">
        <f>LOOKUP(B202,'Startovní listina'!$B$3:$B$288,'Startovní listina'!$O$3:$O$288)</f>
        <v>N</v>
      </c>
      <c r="V202" s="27" t="str">
        <f>LOOKUP(B202,'Startovní listina'!$B$3:$B$288,'Startovní listina'!$P$3:$P$288)</f>
        <v>N</v>
      </c>
      <c r="W202" t="s">
        <v>27</v>
      </c>
      <c r="X202">
        <f>MAX(G$4:G201)+1</f>
        <v>98</v>
      </c>
      <c r="Y202">
        <f>MAX(H$4:H201)+1</f>
        <v>49</v>
      </c>
      <c r="Z202">
        <f>MAX(I$4:I201)+1</f>
        <v>26</v>
      </c>
      <c r="AA202">
        <f>MAX(J$4:J201)+1</f>
        <v>10</v>
      </c>
      <c r="AB202">
        <f>MAX(K$4:K201)+1</f>
        <v>3</v>
      </c>
      <c r="AC202">
        <f>MAX(L$4:L201)+1</f>
        <v>9</v>
      </c>
      <c r="AD202">
        <f>MAX(M$4:M201)+1</f>
        <v>5</v>
      </c>
      <c r="AE202">
        <f>MAX(N$4:N201)+1</f>
        <v>6</v>
      </c>
      <c r="AF202">
        <f>MAX(O$4:O201)+1</f>
        <v>25</v>
      </c>
      <c r="AG202" t="e">
        <f>MAX(#REF!)+1</f>
        <v>#REF!</v>
      </c>
      <c r="AH202">
        <f>MAX(P$4:P201)+1</f>
        <v>6</v>
      </c>
      <c r="AI202" t="e">
        <f>MAX(#REF!)+1</f>
        <v>#REF!</v>
      </c>
      <c r="AK202" s="28">
        <f>LOOKUP(R202,TR!$A$4:$A$11,TR!$B$4:$B$11)</f>
        <v>0.020439814814814817</v>
      </c>
    </row>
    <row r="203" spans="1:37" ht="12.75">
      <c r="A203" s="25" t="s">
        <v>226</v>
      </c>
      <c r="B203" s="29">
        <v>226</v>
      </c>
      <c r="C203" s="24" t="str">
        <f>LOOKUP(B203,'Startovní listina'!$B$3:$B$288,'Startovní listina'!$C$3:$C$288)</f>
        <v>Fišer Milan</v>
      </c>
      <c r="D203" s="24" t="str">
        <f>LOOKUP(B203,'Startovní listina'!$B$3:$B$288,'Startovní listina'!$D$3:$D$288)</f>
        <v>SK Bečváry</v>
      </c>
      <c r="E203" s="25">
        <f>LOOKUP(B203,'Startovní listina'!$B$3:$B$288,'Startovní listina'!$E$3:$E$288)</f>
        <v>1953</v>
      </c>
      <c r="F203" s="30">
        <v>0.033125</v>
      </c>
      <c r="G203" s="31" t="str">
        <f t="shared" si="30"/>
        <v> </v>
      </c>
      <c r="H203" s="31" t="str">
        <f t="shared" si="31"/>
        <v> </v>
      </c>
      <c r="I203" s="31">
        <f t="shared" si="32"/>
        <v>26</v>
      </c>
      <c r="J203" s="31" t="str">
        <f t="shared" si="33"/>
        <v> </v>
      </c>
      <c r="K203" s="31" t="str">
        <f t="shared" si="34"/>
        <v> </v>
      </c>
      <c r="L203" s="31" t="str">
        <f t="shared" si="35"/>
        <v> </v>
      </c>
      <c r="M203" s="31" t="str">
        <f t="shared" si="36"/>
        <v> </v>
      </c>
      <c r="N203" s="31" t="str">
        <f t="shared" si="37"/>
        <v> </v>
      </c>
      <c r="O203" s="31">
        <f t="shared" si="38"/>
        <v>25</v>
      </c>
      <c r="P203" s="31" t="str">
        <f t="shared" si="39"/>
        <v> </v>
      </c>
      <c r="Q203" s="26" t="s">
        <v>27</v>
      </c>
      <c r="R203" s="27" t="str">
        <f>LOOKUP(B203,'Startovní listina'!$B$3:$B$288,'Startovní listina'!$F$3:$F$288)</f>
        <v>C</v>
      </c>
      <c r="S203" s="27" t="str">
        <f>LOOKUP(B203,'Startovní listina'!$B$3:$B$288,'Startovní listina'!$I$3:$I$288)</f>
        <v>A</v>
      </c>
      <c r="T203" s="27" t="str">
        <f>LOOKUP(B203,'Startovní listina'!$B$3:$B$288,'Startovní listina'!$J$3:$J$288)</f>
        <v>N</v>
      </c>
      <c r="U203" s="27" t="str">
        <f>LOOKUP(B203,'Startovní listina'!$B$3:$B$288,'Startovní listina'!$O$3:$O$288)</f>
        <v>N</v>
      </c>
      <c r="V203" s="27" t="str">
        <f>LOOKUP(B203,'Startovní listina'!$B$3:$B$288,'Startovní listina'!$P$3:$P$288)</f>
        <v>N</v>
      </c>
      <c r="W203" t="s">
        <v>27</v>
      </c>
      <c r="X203">
        <f>MAX(G$4:G202)+1</f>
        <v>99</v>
      </c>
      <c r="Y203">
        <f>MAX(H$4:H202)+1</f>
        <v>49</v>
      </c>
      <c r="Z203">
        <f>MAX(I$4:I202)+1</f>
        <v>26</v>
      </c>
      <c r="AA203">
        <f>MAX(J$4:J202)+1</f>
        <v>10</v>
      </c>
      <c r="AB203">
        <f>MAX(K$4:K202)+1</f>
        <v>3</v>
      </c>
      <c r="AC203">
        <f>MAX(L$4:L202)+1</f>
        <v>9</v>
      </c>
      <c r="AD203">
        <f>MAX(M$4:M202)+1</f>
        <v>5</v>
      </c>
      <c r="AE203">
        <f>MAX(N$4:N202)+1</f>
        <v>6</v>
      </c>
      <c r="AF203">
        <f>MAX(O$4:O202)+1</f>
        <v>25</v>
      </c>
      <c r="AG203" t="e">
        <f>MAX(#REF!)+1</f>
        <v>#REF!</v>
      </c>
      <c r="AH203">
        <f>MAX(P$4:P202)+1</f>
        <v>6</v>
      </c>
      <c r="AI203" t="e">
        <f>MAX(#REF!)+1</f>
        <v>#REF!</v>
      </c>
      <c r="AK203" s="28">
        <f>LOOKUP(R203,TR!$A$4:$A$11,TR!$B$4:$B$11)</f>
        <v>0.02342592592592593</v>
      </c>
    </row>
    <row r="204" spans="1:37" ht="12.75">
      <c r="A204" s="25" t="s">
        <v>227</v>
      </c>
      <c r="B204" s="29">
        <v>317</v>
      </c>
      <c r="C204" s="24" t="str">
        <f>LOOKUP(B204,'Startovní listina'!$B$3:$B$288,'Startovní listina'!$C$3:$C$288)</f>
        <v>Nový Břetislav</v>
      </c>
      <c r="D204" s="24" t="str">
        <f>LOOKUP(B204,'Startovní listina'!$B$3:$B$288,'Startovní listina'!$D$3:$D$288)</f>
        <v>SABZO Praha</v>
      </c>
      <c r="E204" s="25">
        <f>LOOKUP(B204,'Startovní listina'!$B$3:$B$288,'Startovní listina'!$E$3:$E$288)</f>
        <v>1947</v>
      </c>
      <c r="F204" s="30">
        <v>0.03325231481481481</v>
      </c>
      <c r="G204" s="31" t="str">
        <f t="shared" si="30"/>
        <v> </v>
      </c>
      <c r="H204" s="31" t="str">
        <f t="shared" si="31"/>
        <v> </v>
      </c>
      <c r="I204" s="31" t="str">
        <f t="shared" si="32"/>
        <v> </v>
      </c>
      <c r="J204" s="31">
        <f t="shared" si="33"/>
        <v>10</v>
      </c>
      <c r="K204" s="31" t="str">
        <f t="shared" si="34"/>
        <v> </v>
      </c>
      <c r="L204" s="31" t="str">
        <f t="shared" si="35"/>
        <v> </v>
      </c>
      <c r="M204" s="31" t="str">
        <f t="shared" si="36"/>
        <v> </v>
      </c>
      <c r="N204" s="31" t="str">
        <f t="shared" si="37"/>
        <v> </v>
      </c>
      <c r="O204" s="31" t="str">
        <f t="shared" si="38"/>
        <v> </v>
      </c>
      <c r="P204" s="31" t="str">
        <f t="shared" si="39"/>
        <v> </v>
      </c>
      <c r="Q204" s="26" t="s">
        <v>27</v>
      </c>
      <c r="R204" s="27" t="str">
        <f>LOOKUP(B204,'Startovní listina'!$B$3:$B$288,'Startovní listina'!$F$3:$F$288)</f>
        <v>D</v>
      </c>
      <c r="S204" s="27" t="str">
        <f>LOOKUP(B204,'Startovní listina'!$B$3:$B$288,'Startovní listina'!$I$3:$I$288)</f>
        <v>N</v>
      </c>
      <c r="T204" s="27" t="str">
        <f>LOOKUP(B204,'Startovní listina'!$B$3:$B$288,'Startovní listina'!$J$3:$J$288)</f>
        <v>N</v>
      </c>
      <c r="U204" s="27" t="str">
        <f>LOOKUP(B204,'Startovní listina'!$B$3:$B$288,'Startovní listina'!$O$3:$O$288)</f>
        <v>N</v>
      </c>
      <c r="V204" s="27" t="str">
        <f>LOOKUP(B204,'Startovní listina'!$B$3:$B$288,'Startovní listina'!$P$3:$P$288)</f>
        <v>N</v>
      </c>
      <c r="W204" t="s">
        <v>27</v>
      </c>
      <c r="X204">
        <f>MAX(G$4:G203)+1</f>
        <v>99</v>
      </c>
      <c r="Y204">
        <f>MAX(H$4:H203)+1</f>
        <v>49</v>
      </c>
      <c r="Z204">
        <f>MAX(I$4:I203)+1</f>
        <v>27</v>
      </c>
      <c r="AA204">
        <f>MAX(J$4:J203)+1</f>
        <v>10</v>
      </c>
      <c r="AB204">
        <f>MAX(K$4:K203)+1</f>
        <v>3</v>
      </c>
      <c r="AC204">
        <f>MAX(L$4:L203)+1</f>
        <v>9</v>
      </c>
      <c r="AD204">
        <f>MAX(M$4:M203)+1</f>
        <v>5</v>
      </c>
      <c r="AE204">
        <f>MAX(N$4:N203)+1</f>
        <v>6</v>
      </c>
      <c r="AF204">
        <f>MAX(O$4:O203)+1</f>
        <v>26</v>
      </c>
      <c r="AG204" t="e">
        <f>MAX(#REF!)+1</f>
        <v>#REF!</v>
      </c>
      <c r="AH204">
        <f>MAX(P$4:P203)+1</f>
        <v>6</v>
      </c>
      <c r="AI204" t="e">
        <f>MAX(#REF!)+1</f>
        <v>#REF!</v>
      </c>
      <c r="AK204" s="28">
        <f>LOOKUP(R204,TR!$A$4:$A$11,TR!$B$4:$B$11)</f>
        <v>0.025543981481481483</v>
      </c>
    </row>
    <row r="205" spans="1:37" ht="12.75">
      <c r="A205" s="25" t="s">
        <v>228</v>
      </c>
      <c r="B205" s="29">
        <v>360</v>
      </c>
      <c r="C205" s="24" t="str">
        <f>LOOKUP(B205,'Startovní listina'!$B$3:$B$288,'Startovní listina'!$C$3:$C$288)</f>
        <v>Barchánková Martina</v>
      </c>
      <c r="D205" s="24" t="str">
        <f>LOOKUP(B205,'Startovní listina'!$B$3:$B$288,'Startovní listina'!$D$3:$D$288)</f>
        <v>Mořinka</v>
      </c>
      <c r="E205" s="25">
        <f>LOOKUP(B205,'Startovní listina'!$B$3:$B$288,'Startovní listina'!$E$3:$E$288)</f>
        <v>1969</v>
      </c>
      <c r="F205" s="30">
        <v>0.03327546296296296</v>
      </c>
      <c r="G205" s="31" t="str">
        <f t="shared" si="30"/>
        <v> </v>
      </c>
      <c r="H205" s="31" t="str">
        <f t="shared" si="31"/>
        <v> </v>
      </c>
      <c r="I205" s="31" t="str">
        <f t="shared" si="32"/>
        <v> </v>
      </c>
      <c r="J205" s="31" t="str">
        <f t="shared" si="33"/>
        <v> </v>
      </c>
      <c r="K205" s="31" t="str">
        <f t="shared" si="34"/>
        <v> </v>
      </c>
      <c r="L205" s="31" t="str">
        <f t="shared" si="35"/>
        <v> </v>
      </c>
      <c r="M205" s="31">
        <f t="shared" si="36"/>
        <v>5</v>
      </c>
      <c r="N205" s="31" t="str">
        <f t="shared" si="37"/>
        <v> </v>
      </c>
      <c r="O205" s="31" t="str">
        <f t="shared" si="38"/>
        <v> </v>
      </c>
      <c r="P205" s="31" t="str">
        <f t="shared" si="39"/>
        <v> </v>
      </c>
      <c r="Q205" s="26" t="s">
        <v>27</v>
      </c>
      <c r="R205" s="27" t="str">
        <f>LOOKUP(B205,'Startovní listina'!$B$3:$B$288,'Startovní listina'!$F$3:$F$288)</f>
        <v>G</v>
      </c>
      <c r="S205" s="27" t="str">
        <f>LOOKUP(B205,'Startovní listina'!$B$3:$B$288,'Startovní listina'!$I$3:$I$288)</f>
        <v>N</v>
      </c>
      <c r="T205" s="27" t="str">
        <f>LOOKUP(B205,'Startovní listina'!$B$3:$B$288,'Startovní listina'!$J$3:$J$288)</f>
        <v>N</v>
      </c>
      <c r="U205" s="27" t="str">
        <f>LOOKUP(B205,'Startovní listina'!$B$3:$B$288,'Startovní listina'!$O$3:$O$288)</f>
        <v>N</v>
      </c>
      <c r="V205" s="27" t="str">
        <f>LOOKUP(B205,'Startovní listina'!$B$3:$B$288,'Startovní listina'!$P$3:$P$288)</f>
        <v>N</v>
      </c>
      <c r="W205" t="s">
        <v>27</v>
      </c>
      <c r="X205">
        <f>MAX(G$4:G204)+1</f>
        <v>99</v>
      </c>
      <c r="Y205">
        <f>MAX(H$4:H204)+1</f>
        <v>49</v>
      </c>
      <c r="Z205">
        <f>MAX(I$4:I204)+1</f>
        <v>27</v>
      </c>
      <c r="AA205">
        <f>MAX(J$4:J204)+1</f>
        <v>11</v>
      </c>
      <c r="AB205">
        <f>MAX(K$4:K204)+1</f>
        <v>3</v>
      </c>
      <c r="AC205">
        <f>MAX(L$4:L204)+1</f>
        <v>9</v>
      </c>
      <c r="AD205">
        <f>MAX(M$4:M204)+1</f>
        <v>5</v>
      </c>
      <c r="AE205">
        <f>MAX(N$4:N204)+1</f>
        <v>6</v>
      </c>
      <c r="AF205">
        <f>MAX(O$4:O204)+1</f>
        <v>26</v>
      </c>
      <c r="AG205" t="e">
        <f>MAX(#REF!)+1</f>
        <v>#REF!</v>
      </c>
      <c r="AH205">
        <f>MAX(P$4:P204)+1</f>
        <v>6</v>
      </c>
      <c r="AI205" t="e">
        <f>MAX(#REF!)+1</f>
        <v>#REF!</v>
      </c>
      <c r="AK205" s="28">
        <f>LOOKUP(R205,TR!$A$4:$A$11,TR!$B$4:$B$11)</f>
        <v>0.0249537037037037</v>
      </c>
    </row>
    <row r="206" spans="1:37" ht="12.75">
      <c r="A206" s="25" t="s">
        <v>229</v>
      </c>
      <c r="B206" s="29">
        <v>170</v>
      </c>
      <c r="C206" s="24" t="str">
        <f>LOOKUP(B206,'Startovní listina'!$B$3:$B$288,'Startovní listina'!$C$3:$C$288)</f>
        <v>Šplíchal Luboš</v>
      </c>
      <c r="D206" s="24" t="str">
        <f>LOOKUP(B206,'Startovní listina'!$B$3:$B$288,'Startovní listina'!$D$3:$D$288)</f>
        <v>FC Háje JM</v>
      </c>
      <c r="E206" s="25">
        <f>LOOKUP(B206,'Startovní listina'!$B$3:$B$288,'Startovní listina'!$E$3:$E$288)</f>
        <v>1966</v>
      </c>
      <c r="F206" s="30">
        <v>0.033344907407407406</v>
      </c>
      <c r="G206" s="31" t="str">
        <f t="shared" si="30"/>
        <v> </v>
      </c>
      <c r="H206" s="31">
        <f t="shared" si="31"/>
        <v>49</v>
      </c>
      <c r="I206" s="31" t="str">
        <f t="shared" si="32"/>
        <v> </v>
      </c>
      <c r="J206" s="31" t="str">
        <f t="shared" si="33"/>
        <v> </v>
      </c>
      <c r="K206" s="31" t="str">
        <f t="shared" si="34"/>
        <v> </v>
      </c>
      <c r="L206" s="31" t="str">
        <f t="shared" si="35"/>
        <v> </v>
      </c>
      <c r="M206" s="31" t="str">
        <f t="shared" si="36"/>
        <v> </v>
      </c>
      <c r="N206" s="31" t="str">
        <f t="shared" si="37"/>
        <v> </v>
      </c>
      <c r="O206" s="31" t="str">
        <f t="shared" si="38"/>
        <v> </v>
      </c>
      <c r="P206" s="31" t="str">
        <f t="shared" si="39"/>
        <v> </v>
      </c>
      <c r="Q206" s="26" t="s">
        <v>27</v>
      </c>
      <c r="R206" s="27" t="str">
        <f>LOOKUP(B206,'Startovní listina'!$B$3:$B$288,'Startovní listina'!$F$3:$F$288)</f>
        <v>B</v>
      </c>
      <c r="S206" s="27" t="str">
        <f>LOOKUP(B206,'Startovní listina'!$B$3:$B$288,'Startovní listina'!$I$3:$I$288)</f>
        <v>N</v>
      </c>
      <c r="T206" s="27" t="str">
        <f>LOOKUP(B206,'Startovní listina'!$B$3:$B$288,'Startovní listina'!$J$3:$J$288)</f>
        <v>N</v>
      </c>
      <c r="U206" s="27" t="str">
        <f>LOOKUP(B206,'Startovní listina'!$B$3:$B$288,'Startovní listina'!$O$3:$O$288)</f>
        <v>N</v>
      </c>
      <c r="V206" s="27" t="str">
        <f>LOOKUP(B206,'Startovní listina'!$B$3:$B$288,'Startovní listina'!$P$3:$P$288)</f>
        <v>N</v>
      </c>
      <c r="W206" t="s">
        <v>27</v>
      </c>
      <c r="X206">
        <f>MAX(G$4:G205)+1</f>
        <v>99</v>
      </c>
      <c r="Y206">
        <f>MAX(H$4:H205)+1</f>
        <v>49</v>
      </c>
      <c r="Z206">
        <f>MAX(I$4:I205)+1</f>
        <v>27</v>
      </c>
      <c r="AA206">
        <f>MAX(J$4:J205)+1</f>
        <v>11</v>
      </c>
      <c r="AB206">
        <f>MAX(K$4:K205)+1</f>
        <v>3</v>
      </c>
      <c r="AC206">
        <f>MAX(L$4:L205)+1</f>
        <v>9</v>
      </c>
      <c r="AD206">
        <f>MAX(M$4:M205)+1</f>
        <v>6</v>
      </c>
      <c r="AE206">
        <f>MAX(N$4:N205)+1</f>
        <v>6</v>
      </c>
      <c r="AF206">
        <f>MAX(O$4:O205)+1</f>
        <v>26</v>
      </c>
      <c r="AG206" t="e">
        <f>MAX(#REF!)+1</f>
        <v>#REF!</v>
      </c>
      <c r="AH206">
        <f>MAX(P$4:P205)+1</f>
        <v>6</v>
      </c>
      <c r="AI206" t="e">
        <f>MAX(#REF!)+1</f>
        <v>#REF!</v>
      </c>
      <c r="AK206" s="28">
        <f>LOOKUP(R206,TR!$A$4:$A$11,TR!$B$4:$B$11)</f>
        <v>0.021863425925925925</v>
      </c>
    </row>
    <row r="207" spans="1:37" ht="12.75">
      <c r="A207" s="25" t="s">
        <v>230</v>
      </c>
      <c r="B207" s="29">
        <v>308</v>
      </c>
      <c r="C207" s="24" t="str">
        <f>LOOKUP(B207,'Startovní listina'!$B$3:$B$288,'Startovní listina'!$C$3:$C$288)</f>
        <v>Veselý Milan</v>
      </c>
      <c r="D207" s="24" t="str">
        <f>LOOKUP(B207,'Startovní listina'!$B$3:$B$288,'Startovní listina'!$D$3:$D$288)</f>
        <v>Sokol Kolín</v>
      </c>
      <c r="E207" s="25">
        <f>LOOKUP(B207,'Startovní listina'!$B$3:$B$288,'Startovní listina'!$E$3:$E$288)</f>
        <v>1948</v>
      </c>
      <c r="F207" s="30">
        <v>0.033414351851851855</v>
      </c>
      <c r="G207" s="31" t="str">
        <f t="shared" si="30"/>
        <v> </v>
      </c>
      <c r="H207" s="31" t="str">
        <f t="shared" si="31"/>
        <v> </v>
      </c>
      <c r="I207" s="31" t="str">
        <f t="shared" si="32"/>
        <v> </v>
      </c>
      <c r="J207" s="31">
        <f t="shared" si="33"/>
        <v>11</v>
      </c>
      <c r="K207" s="31" t="str">
        <f t="shared" si="34"/>
        <v> </v>
      </c>
      <c r="L207" s="31" t="str">
        <f t="shared" si="35"/>
        <v> </v>
      </c>
      <c r="M207" s="31" t="str">
        <f t="shared" si="36"/>
        <v> </v>
      </c>
      <c r="N207" s="31" t="str">
        <f t="shared" si="37"/>
        <v> </v>
      </c>
      <c r="O207" s="31">
        <f t="shared" si="38"/>
        <v>26</v>
      </c>
      <c r="P207" s="31" t="str">
        <f t="shared" si="39"/>
        <v> </v>
      </c>
      <c r="Q207" s="26" t="s">
        <v>27</v>
      </c>
      <c r="R207" s="27" t="str">
        <f>LOOKUP(B207,'Startovní listina'!$B$3:$B$288,'Startovní listina'!$F$3:$F$288)</f>
        <v>D</v>
      </c>
      <c r="S207" s="27" t="str">
        <f>LOOKUP(B207,'Startovní listina'!$B$3:$B$288,'Startovní listina'!$I$3:$I$288)</f>
        <v>A</v>
      </c>
      <c r="T207" s="27" t="str">
        <f>LOOKUP(B207,'Startovní listina'!$B$3:$B$288,'Startovní listina'!$J$3:$J$288)</f>
        <v>N</v>
      </c>
      <c r="U207" s="27" t="str">
        <f>LOOKUP(B207,'Startovní listina'!$B$3:$B$288,'Startovní listina'!$O$3:$O$288)</f>
        <v>N</v>
      </c>
      <c r="V207" s="27" t="str">
        <f>LOOKUP(B207,'Startovní listina'!$B$3:$B$288,'Startovní listina'!$P$3:$P$288)</f>
        <v>N</v>
      </c>
      <c r="W207" t="s">
        <v>27</v>
      </c>
      <c r="X207">
        <f>MAX(G$4:G206)+1</f>
        <v>99</v>
      </c>
      <c r="Y207">
        <f>MAX(H$4:H206)+1</f>
        <v>50</v>
      </c>
      <c r="Z207">
        <f>MAX(I$4:I206)+1</f>
        <v>27</v>
      </c>
      <c r="AA207">
        <f>MAX(J$4:J206)+1</f>
        <v>11</v>
      </c>
      <c r="AB207">
        <f>MAX(K$4:K206)+1</f>
        <v>3</v>
      </c>
      <c r="AC207">
        <f>MAX(L$4:L206)+1</f>
        <v>9</v>
      </c>
      <c r="AD207">
        <f>MAX(M$4:M206)+1</f>
        <v>6</v>
      </c>
      <c r="AE207">
        <f>MAX(N$4:N206)+1</f>
        <v>6</v>
      </c>
      <c r="AF207">
        <f>MAX(O$4:O206)+1</f>
        <v>26</v>
      </c>
      <c r="AG207" t="e">
        <f>MAX(#REF!)+1</f>
        <v>#REF!</v>
      </c>
      <c r="AH207">
        <f>MAX(P$4:P206)+1</f>
        <v>6</v>
      </c>
      <c r="AI207" t="e">
        <f>MAX(#REF!)+1</f>
        <v>#REF!</v>
      </c>
      <c r="AK207" s="28">
        <f>LOOKUP(R207,TR!$A$4:$A$11,TR!$B$4:$B$11)</f>
        <v>0.025543981481481483</v>
      </c>
    </row>
    <row r="208" spans="1:37" ht="12.75">
      <c r="A208" s="25" t="s">
        <v>231</v>
      </c>
      <c r="B208" s="29">
        <v>145</v>
      </c>
      <c r="C208" s="24" t="str">
        <f>LOOKUP(B208,'Startovní listina'!$B$3:$B$288,'Startovní listina'!$C$3:$C$288)</f>
        <v>Novotný Jiří</v>
      </c>
      <c r="D208" s="24" t="str">
        <f>LOOKUP(B208,'Startovní listina'!$B$3:$B$288,'Startovní listina'!$D$3:$D$288)</f>
        <v>TURBO Chotěboř</v>
      </c>
      <c r="E208" s="25">
        <f>LOOKUP(B208,'Startovní listina'!$B$3:$B$288,'Startovní listina'!$E$3:$E$288)</f>
        <v>1966</v>
      </c>
      <c r="F208" s="30">
        <v>0.03353009259259259</v>
      </c>
      <c r="G208" s="31" t="str">
        <f t="shared" si="30"/>
        <v> </v>
      </c>
      <c r="H208" s="31">
        <f t="shared" si="31"/>
        <v>50</v>
      </c>
      <c r="I208" s="31" t="str">
        <f t="shared" si="32"/>
        <v> </v>
      </c>
      <c r="J208" s="31" t="str">
        <f t="shared" si="33"/>
        <v> </v>
      </c>
      <c r="K208" s="31" t="str">
        <f t="shared" si="34"/>
        <v> </v>
      </c>
      <c r="L208" s="31" t="str">
        <f t="shared" si="35"/>
        <v> </v>
      </c>
      <c r="M208" s="31" t="str">
        <f t="shared" si="36"/>
        <v> </v>
      </c>
      <c r="N208" s="31" t="str">
        <f t="shared" si="37"/>
        <v> </v>
      </c>
      <c r="O208" s="31" t="str">
        <f t="shared" si="38"/>
        <v> </v>
      </c>
      <c r="P208" s="31" t="str">
        <f t="shared" si="39"/>
        <v> </v>
      </c>
      <c r="Q208" s="26" t="s">
        <v>27</v>
      </c>
      <c r="R208" s="27" t="str">
        <f>LOOKUP(B208,'Startovní listina'!$B$3:$B$288,'Startovní listina'!$F$3:$F$288)</f>
        <v>B</v>
      </c>
      <c r="S208" s="27" t="str">
        <f>LOOKUP(B208,'Startovní listina'!$B$3:$B$288,'Startovní listina'!$I$3:$I$288)</f>
        <v>N</v>
      </c>
      <c r="T208" s="27" t="str">
        <f>LOOKUP(B208,'Startovní listina'!$B$3:$B$288,'Startovní listina'!$J$3:$J$288)</f>
        <v>N</v>
      </c>
      <c r="U208" s="27" t="str">
        <f>LOOKUP(B208,'Startovní listina'!$B$3:$B$288,'Startovní listina'!$O$3:$O$288)</f>
        <v>N</v>
      </c>
      <c r="V208" s="27" t="str">
        <f>LOOKUP(B208,'Startovní listina'!$B$3:$B$288,'Startovní listina'!$P$3:$P$288)</f>
        <v>N</v>
      </c>
      <c r="W208" t="s">
        <v>27</v>
      </c>
      <c r="X208">
        <f>MAX(G$4:G207)+1</f>
        <v>99</v>
      </c>
      <c r="Y208">
        <f>MAX(H$4:H207)+1</f>
        <v>50</v>
      </c>
      <c r="Z208">
        <f>MAX(I$4:I207)+1</f>
        <v>27</v>
      </c>
      <c r="AA208">
        <f>MAX(J$4:J207)+1</f>
        <v>12</v>
      </c>
      <c r="AB208">
        <f>MAX(K$4:K207)+1</f>
        <v>3</v>
      </c>
      <c r="AC208">
        <f>MAX(L$4:L207)+1</f>
        <v>9</v>
      </c>
      <c r="AD208">
        <f>MAX(M$4:M207)+1</f>
        <v>6</v>
      </c>
      <c r="AE208">
        <f>MAX(N$4:N207)+1</f>
        <v>6</v>
      </c>
      <c r="AF208">
        <f>MAX(O$4:O207)+1</f>
        <v>27</v>
      </c>
      <c r="AG208" t="e">
        <f>MAX(#REF!)+1</f>
        <v>#REF!</v>
      </c>
      <c r="AH208">
        <f>MAX(P$4:P207)+1</f>
        <v>6</v>
      </c>
      <c r="AI208" t="e">
        <f>MAX(#REF!)+1</f>
        <v>#REF!</v>
      </c>
      <c r="AK208" s="28">
        <f>LOOKUP(R208,TR!$A$4:$A$11,TR!$B$4:$B$11)</f>
        <v>0.021863425925925925</v>
      </c>
    </row>
    <row r="209" spans="1:37" ht="12.75">
      <c r="A209" s="25" t="s">
        <v>232</v>
      </c>
      <c r="B209" s="29">
        <v>173</v>
      </c>
      <c r="C209" s="24" t="str">
        <f>LOOKUP(B209,'Startovní listina'!$B$3:$B$288,'Startovní listina'!$C$3:$C$288)</f>
        <v>Fousek Jiří</v>
      </c>
      <c r="D209" s="24" t="str">
        <f>LOOKUP(B209,'Startovní listina'!$B$3:$B$288,'Startovní listina'!$D$3:$D$288)</f>
        <v>Vlčí Habřina</v>
      </c>
      <c r="E209" s="25">
        <f>LOOKUP(B209,'Startovní listina'!$B$3:$B$288,'Startovní listina'!$E$3:$E$288)</f>
        <v>1967</v>
      </c>
      <c r="F209" s="30">
        <v>0.033541666666666664</v>
      </c>
      <c r="G209" s="31" t="str">
        <f t="shared" si="30"/>
        <v> </v>
      </c>
      <c r="H209" s="31">
        <f t="shared" si="31"/>
        <v>51</v>
      </c>
      <c r="I209" s="31" t="str">
        <f t="shared" si="32"/>
        <v> </v>
      </c>
      <c r="J209" s="31" t="str">
        <f t="shared" si="33"/>
        <v> </v>
      </c>
      <c r="K209" s="31" t="str">
        <f t="shared" si="34"/>
        <v> </v>
      </c>
      <c r="L209" s="31" t="str">
        <f t="shared" si="35"/>
        <v> </v>
      </c>
      <c r="M209" s="31" t="str">
        <f t="shared" si="36"/>
        <v> </v>
      </c>
      <c r="N209" s="31" t="str">
        <f t="shared" si="37"/>
        <v> </v>
      </c>
      <c r="O209" s="31" t="str">
        <f t="shared" si="38"/>
        <v> </v>
      </c>
      <c r="P209" s="31" t="str">
        <f t="shared" si="39"/>
        <v> </v>
      </c>
      <c r="Q209" s="26" t="s">
        <v>27</v>
      </c>
      <c r="R209" s="27" t="str">
        <f>LOOKUP(B209,'Startovní listina'!$B$3:$B$288,'Startovní listina'!$F$3:$F$288)</f>
        <v>B</v>
      </c>
      <c r="S209" s="27" t="str">
        <f>LOOKUP(B209,'Startovní listina'!$B$3:$B$288,'Startovní listina'!$I$3:$I$288)</f>
        <v>N</v>
      </c>
      <c r="T209" s="27" t="str">
        <f>LOOKUP(B209,'Startovní listina'!$B$3:$B$288,'Startovní listina'!$J$3:$J$288)</f>
        <v>N</v>
      </c>
      <c r="U209" s="27" t="str">
        <f>LOOKUP(B209,'Startovní listina'!$B$3:$B$288,'Startovní listina'!$O$3:$O$288)</f>
        <v>N</v>
      </c>
      <c r="V209" s="27" t="str">
        <f>LOOKUP(B209,'Startovní listina'!$B$3:$B$288,'Startovní listina'!$P$3:$P$288)</f>
        <v>N</v>
      </c>
      <c r="W209" t="s">
        <v>27</v>
      </c>
      <c r="X209">
        <f>MAX(G$4:G208)+1</f>
        <v>99</v>
      </c>
      <c r="Y209">
        <f>MAX(H$4:H208)+1</f>
        <v>51</v>
      </c>
      <c r="Z209">
        <f>MAX(I$4:I208)+1</f>
        <v>27</v>
      </c>
      <c r="AA209">
        <f>MAX(J$4:J208)+1</f>
        <v>12</v>
      </c>
      <c r="AB209">
        <f>MAX(K$4:K208)+1</f>
        <v>3</v>
      </c>
      <c r="AC209">
        <f>MAX(L$4:L208)+1</f>
        <v>9</v>
      </c>
      <c r="AD209">
        <f>MAX(M$4:M208)+1</f>
        <v>6</v>
      </c>
      <c r="AE209">
        <f>MAX(N$4:N208)+1</f>
        <v>6</v>
      </c>
      <c r="AF209">
        <f>MAX(O$4:O208)+1</f>
        <v>27</v>
      </c>
      <c r="AG209" t="e">
        <f>MAX(#REF!)+1</f>
        <v>#REF!</v>
      </c>
      <c r="AH209">
        <f>MAX(P$4:P208)+1</f>
        <v>6</v>
      </c>
      <c r="AI209" t="e">
        <f>MAX(#REF!)+1</f>
        <v>#REF!</v>
      </c>
      <c r="AK209" s="28">
        <f>LOOKUP(R209,TR!$A$4:$A$11,TR!$B$4:$B$11)</f>
        <v>0.021863425925925925</v>
      </c>
    </row>
    <row r="210" spans="1:37" ht="12.75">
      <c r="A210" s="25" t="s">
        <v>233</v>
      </c>
      <c r="B210" s="29">
        <v>192</v>
      </c>
      <c r="C210" s="24" t="str">
        <f>LOOKUP(B210,'Startovní listina'!$B$3:$B$288,'Startovní listina'!$C$3:$C$288)</f>
        <v>Svatoň Jiří</v>
      </c>
      <c r="D210" s="24" t="str">
        <f>LOOKUP(B210,'Startovní listina'!$B$3:$B$288,'Startovní listina'!$D$3:$D$288)</f>
        <v>SK Čechovka Hořice</v>
      </c>
      <c r="E210" s="25">
        <f>LOOKUP(B210,'Startovní listina'!$B$3:$B$288,'Startovní listina'!$E$3:$E$288)</f>
        <v>1961</v>
      </c>
      <c r="F210" s="30">
        <v>0.03357638888888889</v>
      </c>
      <c r="G210" s="31" t="str">
        <f t="shared" si="30"/>
        <v> </v>
      </c>
      <c r="H210" s="31">
        <f t="shared" si="31"/>
        <v>52</v>
      </c>
      <c r="I210" s="31" t="str">
        <f t="shared" si="32"/>
        <v> </v>
      </c>
      <c r="J210" s="31" t="str">
        <f t="shared" si="33"/>
        <v> </v>
      </c>
      <c r="K210" s="31" t="str">
        <f t="shared" si="34"/>
        <v> </v>
      </c>
      <c r="L210" s="31" t="str">
        <f t="shared" si="35"/>
        <v> </v>
      </c>
      <c r="M210" s="31" t="str">
        <f t="shared" si="36"/>
        <v> </v>
      </c>
      <c r="N210" s="31" t="str">
        <f t="shared" si="37"/>
        <v> </v>
      </c>
      <c r="O210" s="31" t="str">
        <f t="shared" si="38"/>
        <v> </v>
      </c>
      <c r="P210" s="31" t="str">
        <f t="shared" si="39"/>
        <v> </v>
      </c>
      <c r="Q210" s="26" t="s">
        <v>27</v>
      </c>
      <c r="R210" s="27" t="str">
        <f>LOOKUP(B210,'Startovní listina'!$B$3:$B$288,'Startovní listina'!$F$3:$F$288)</f>
        <v>B</v>
      </c>
      <c r="S210" s="27" t="str">
        <f>LOOKUP(B210,'Startovní listina'!$B$3:$B$288,'Startovní listina'!$I$3:$I$288)</f>
        <v>N</v>
      </c>
      <c r="T210" s="27" t="str">
        <f>LOOKUP(B210,'Startovní listina'!$B$3:$B$288,'Startovní listina'!$J$3:$J$288)</f>
        <v>N</v>
      </c>
      <c r="U210" s="27" t="str">
        <f>LOOKUP(B210,'Startovní listina'!$B$3:$B$288,'Startovní listina'!$O$3:$O$288)</f>
        <v>N</v>
      </c>
      <c r="V210" s="27" t="str">
        <f>LOOKUP(B210,'Startovní listina'!$B$3:$B$288,'Startovní listina'!$P$3:$P$288)</f>
        <v>N</v>
      </c>
      <c r="W210" t="s">
        <v>27</v>
      </c>
      <c r="X210">
        <f>MAX(G$4:G209)+1</f>
        <v>99</v>
      </c>
      <c r="Y210">
        <f>MAX(H$4:H209)+1</f>
        <v>52</v>
      </c>
      <c r="Z210">
        <f>MAX(I$4:I209)+1</f>
        <v>27</v>
      </c>
      <c r="AA210">
        <f>MAX(J$4:J209)+1</f>
        <v>12</v>
      </c>
      <c r="AB210">
        <f>MAX(K$4:K209)+1</f>
        <v>3</v>
      </c>
      <c r="AC210">
        <f>MAX(L$4:L209)+1</f>
        <v>9</v>
      </c>
      <c r="AD210">
        <f>MAX(M$4:M209)+1</f>
        <v>6</v>
      </c>
      <c r="AE210">
        <f>MAX(N$4:N209)+1</f>
        <v>6</v>
      </c>
      <c r="AF210">
        <f>MAX(O$4:O209)+1</f>
        <v>27</v>
      </c>
      <c r="AG210" t="e">
        <f>MAX(#REF!)+1</f>
        <v>#REF!</v>
      </c>
      <c r="AH210">
        <f>MAX(P$4:P209)+1</f>
        <v>6</v>
      </c>
      <c r="AI210" t="e">
        <f>MAX(#REF!)+1</f>
        <v>#REF!</v>
      </c>
      <c r="AK210" s="28">
        <f>LOOKUP(R210,TR!$A$4:$A$11,TR!$B$4:$B$11)</f>
        <v>0.021863425925925925</v>
      </c>
    </row>
    <row r="211" spans="1:37" ht="12.75">
      <c r="A211" s="25" t="s">
        <v>234</v>
      </c>
      <c r="B211" s="29">
        <v>359</v>
      </c>
      <c r="C211" s="24" t="str">
        <f>LOOKUP(B211,'Startovní listina'!$B$3:$B$288,'Startovní listina'!$C$3:$C$288)</f>
        <v>Hodboďová Jiřina</v>
      </c>
      <c r="D211" s="24" t="str">
        <f>LOOKUP(B211,'Startovní listina'!$B$3:$B$288,'Startovní listina'!$D$3:$D$288)</f>
        <v>Liberec</v>
      </c>
      <c r="E211" s="25">
        <f>LOOKUP(B211,'Startovní listina'!$B$3:$B$288,'Startovní listina'!$E$3:$E$288)</f>
        <v>1958</v>
      </c>
      <c r="F211" s="30">
        <v>0.03357638888888889</v>
      </c>
      <c r="G211" s="31" t="str">
        <f t="shared" si="30"/>
        <v> </v>
      </c>
      <c r="H211" s="31" t="str">
        <f t="shared" si="31"/>
        <v> </v>
      </c>
      <c r="I211" s="31" t="str">
        <f t="shared" si="32"/>
        <v> </v>
      </c>
      <c r="J211" s="31" t="str">
        <f t="shared" si="33"/>
        <v> </v>
      </c>
      <c r="K211" s="31" t="str">
        <f t="shared" si="34"/>
        <v> </v>
      </c>
      <c r="L211" s="31" t="str">
        <f t="shared" si="35"/>
        <v> </v>
      </c>
      <c r="M211" s="31" t="str">
        <f t="shared" si="36"/>
        <v> </v>
      </c>
      <c r="N211" s="31">
        <f t="shared" si="37"/>
        <v>6</v>
      </c>
      <c r="O211" s="31" t="str">
        <f t="shared" si="38"/>
        <v> </v>
      </c>
      <c r="P211" s="31" t="str">
        <f t="shared" si="39"/>
        <v> </v>
      </c>
      <c r="Q211" s="26" t="s">
        <v>27</v>
      </c>
      <c r="R211" s="27" t="str">
        <f>LOOKUP(B211,'Startovní listina'!$B$3:$B$288,'Startovní listina'!$F$3:$F$288)</f>
        <v>H</v>
      </c>
      <c r="S211" s="27" t="str">
        <f>LOOKUP(B211,'Startovní listina'!$B$3:$B$288,'Startovní listina'!$I$3:$I$288)</f>
        <v>N</v>
      </c>
      <c r="T211" s="27" t="str">
        <f>LOOKUP(B211,'Startovní listina'!$B$3:$B$288,'Startovní listina'!$J$3:$J$288)</f>
        <v>N</v>
      </c>
      <c r="U211" s="27" t="str">
        <f>LOOKUP(B211,'Startovní listina'!$B$3:$B$288,'Startovní listina'!$O$3:$O$288)</f>
        <v>N</v>
      </c>
      <c r="V211" s="27" t="str">
        <f>LOOKUP(B211,'Startovní listina'!$B$3:$B$288,'Startovní listina'!$P$3:$P$288)</f>
        <v>N</v>
      </c>
      <c r="W211" t="s">
        <v>27</v>
      </c>
      <c r="X211">
        <f>MAX(G$4:G210)+1</f>
        <v>99</v>
      </c>
      <c r="Y211">
        <f>MAX(H$4:H210)+1</f>
        <v>53</v>
      </c>
      <c r="Z211">
        <f>MAX(I$4:I210)+1</f>
        <v>27</v>
      </c>
      <c r="AA211">
        <f>MAX(J$4:J210)+1</f>
        <v>12</v>
      </c>
      <c r="AB211">
        <f>MAX(K$4:K210)+1</f>
        <v>3</v>
      </c>
      <c r="AC211">
        <f>MAX(L$4:L210)+1</f>
        <v>9</v>
      </c>
      <c r="AD211">
        <f>MAX(M$4:M210)+1</f>
        <v>6</v>
      </c>
      <c r="AE211">
        <f>MAX(N$4:N210)+1</f>
        <v>6</v>
      </c>
      <c r="AF211">
        <f>MAX(O$4:O210)+1</f>
        <v>27</v>
      </c>
      <c r="AG211" t="e">
        <f>MAX(#REF!)+1</f>
        <v>#REF!</v>
      </c>
      <c r="AH211">
        <f>MAX(P$4:P210)+1</f>
        <v>6</v>
      </c>
      <c r="AI211" t="e">
        <f>MAX(#REF!)+1</f>
        <v>#REF!</v>
      </c>
      <c r="AK211" s="28">
        <f>LOOKUP(R211,TR!$A$4:$A$11,TR!$B$4:$B$11)</f>
        <v>0.02884259259259259</v>
      </c>
    </row>
    <row r="212" spans="1:37" ht="12.75">
      <c r="A212" s="25" t="s">
        <v>235</v>
      </c>
      <c r="B212" s="29">
        <v>104</v>
      </c>
      <c r="C212" s="24" t="str">
        <f>LOOKUP(B212,'Startovní listina'!$B$3:$B$288,'Startovní listina'!$C$3:$C$288)</f>
        <v>Žert Jakub</v>
      </c>
      <c r="D212" s="24" t="str">
        <f>LOOKUP(B212,'Startovní listina'!$B$3:$B$288,'Startovní listina'!$D$3:$D$288)</f>
        <v>Sokol Cerhenice</v>
      </c>
      <c r="E212" s="25">
        <f>LOOKUP(B212,'Startovní listina'!$B$3:$B$288,'Startovní listina'!$E$3:$E$288)</f>
        <v>1989</v>
      </c>
      <c r="F212" s="30">
        <v>0.03365740740740741</v>
      </c>
      <c r="G212" s="31">
        <f t="shared" si="30"/>
        <v>99</v>
      </c>
      <c r="H212" s="31" t="str">
        <f t="shared" si="31"/>
        <v> </v>
      </c>
      <c r="I212" s="31" t="str">
        <f t="shared" si="32"/>
        <v> </v>
      </c>
      <c r="J212" s="31" t="str">
        <f t="shared" si="33"/>
        <v> </v>
      </c>
      <c r="K212" s="31" t="str">
        <f t="shared" si="34"/>
        <v> </v>
      </c>
      <c r="L212" s="31" t="str">
        <f t="shared" si="35"/>
        <v> </v>
      </c>
      <c r="M212" s="31" t="str">
        <f t="shared" si="36"/>
        <v> </v>
      </c>
      <c r="N212" s="31" t="str">
        <f t="shared" si="37"/>
        <v> </v>
      </c>
      <c r="O212" s="31">
        <f t="shared" si="38"/>
        <v>27</v>
      </c>
      <c r="P212" s="31">
        <f t="shared" si="39"/>
        <v>6</v>
      </c>
      <c r="Q212" s="26" t="s">
        <v>27</v>
      </c>
      <c r="R212" s="27" t="str">
        <f>LOOKUP(B212,'Startovní listina'!$B$3:$B$288,'Startovní listina'!$F$3:$F$288)</f>
        <v>A</v>
      </c>
      <c r="S212" s="27" t="str">
        <f>LOOKUP(B212,'Startovní listina'!$B$3:$B$288,'Startovní listina'!$I$3:$I$288)</f>
        <v>A</v>
      </c>
      <c r="T212" s="27" t="str">
        <f>LOOKUP(B212,'Startovní listina'!$B$3:$B$288,'Startovní listina'!$J$3:$J$288)</f>
        <v>N</v>
      </c>
      <c r="U212" s="27" t="str">
        <f>LOOKUP(B212,'Startovní listina'!$B$3:$B$288,'Startovní listina'!$O$3:$O$288)</f>
        <v>A</v>
      </c>
      <c r="V212" s="27" t="str">
        <f>LOOKUP(B212,'Startovní listina'!$B$3:$B$288,'Startovní listina'!$P$3:$P$288)</f>
        <v>N</v>
      </c>
      <c r="W212" t="s">
        <v>27</v>
      </c>
      <c r="X212">
        <f>MAX(G$4:G211)+1</f>
        <v>99</v>
      </c>
      <c r="Y212">
        <f>MAX(H$4:H211)+1</f>
        <v>53</v>
      </c>
      <c r="Z212">
        <f>MAX(I$4:I211)+1</f>
        <v>27</v>
      </c>
      <c r="AA212">
        <f>MAX(J$4:J211)+1</f>
        <v>12</v>
      </c>
      <c r="AB212">
        <f>MAX(K$4:K211)+1</f>
        <v>3</v>
      </c>
      <c r="AC212">
        <f>MAX(L$4:L211)+1</f>
        <v>9</v>
      </c>
      <c r="AD212">
        <f>MAX(M$4:M211)+1</f>
        <v>6</v>
      </c>
      <c r="AE212">
        <f>MAX(N$4:N211)+1</f>
        <v>7</v>
      </c>
      <c r="AF212">
        <f>MAX(O$4:O211)+1</f>
        <v>27</v>
      </c>
      <c r="AG212" t="e">
        <f>MAX(#REF!)+1</f>
        <v>#REF!</v>
      </c>
      <c r="AH212">
        <f>MAX(P$4:P211)+1</f>
        <v>6</v>
      </c>
      <c r="AI212" t="e">
        <f>MAX(#REF!)+1</f>
        <v>#REF!</v>
      </c>
      <c r="AK212" s="28">
        <f>LOOKUP(R212,TR!$A$4:$A$11,TR!$B$4:$B$11)</f>
        <v>0.020439814814814817</v>
      </c>
    </row>
    <row r="213" spans="1:37" ht="12.75">
      <c r="A213" s="25" t="s">
        <v>236</v>
      </c>
      <c r="B213" s="29">
        <v>116</v>
      </c>
      <c r="C213" s="24" t="str">
        <f>LOOKUP(B213,'Startovní listina'!$B$3:$B$288,'Startovní listina'!$C$3:$C$288)</f>
        <v>Michl Pavel</v>
      </c>
      <c r="D213" s="24" t="str">
        <f>LOOKUP(B213,'Startovní listina'!$B$3:$B$288,'Startovní listina'!$D$3:$D$288)</f>
        <v>Kanoistika Poděbrady</v>
      </c>
      <c r="E213" s="25">
        <f>LOOKUP(B213,'Startovní listina'!$B$3:$B$288,'Startovní listina'!$E$3:$E$288)</f>
        <v>1989</v>
      </c>
      <c r="F213" s="30">
        <v>0.03377314814814815</v>
      </c>
      <c r="G213" s="31">
        <f t="shared" si="30"/>
        <v>100</v>
      </c>
      <c r="H213" s="31" t="str">
        <f t="shared" si="31"/>
        <v> </v>
      </c>
      <c r="I213" s="31" t="str">
        <f t="shared" si="32"/>
        <v> </v>
      </c>
      <c r="J213" s="31" t="str">
        <f t="shared" si="33"/>
        <v> </v>
      </c>
      <c r="K213" s="31" t="str">
        <f t="shared" si="34"/>
        <v> </v>
      </c>
      <c r="L213" s="31" t="str">
        <f t="shared" si="35"/>
        <v> </v>
      </c>
      <c r="M213" s="31" t="str">
        <f t="shared" si="36"/>
        <v> </v>
      </c>
      <c r="N213" s="31" t="str">
        <f t="shared" si="37"/>
        <v> </v>
      </c>
      <c r="O213" s="31" t="str">
        <f t="shared" si="38"/>
        <v> </v>
      </c>
      <c r="P213" s="31" t="str">
        <f t="shared" si="39"/>
        <v> </v>
      </c>
      <c r="Q213" s="26" t="s">
        <v>27</v>
      </c>
      <c r="R213" s="27" t="str">
        <f>LOOKUP(B213,'Startovní listina'!$B$3:$B$288,'Startovní listina'!$F$3:$F$288)</f>
        <v>A</v>
      </c>
      <c r="S213" s="27" t="str">
        <f>LOOKUP(B213,'Startovní listina'!$B$3:$B$288,'Startovní listina'!$I$3:$I$288)</f>
        <v>N</v>
      </c>
      <c r="T213" s="27" t="str">
        <f>LOOKUP(B213,'Startovní listina'!$B$3:$B$288,'Startovní listina'!$J$3:$J$288)</f>
        <v>N</v>
      </c>
      <c r="U213" s="27" t="str">
        <f>LOOKUP(B213,'Startovní listina'!$B$3:$B$288,'Startovní listina'!$O$3:$O$288)</f>
        <v>N</v>
      </c>
      <c r="V213" s="27" t="str">
        <f>LOOKUP(B213,'Startovní listina'!$B$3:$B$288,'Startovní listina'!$P$3:$P$288)</f>
        <v>N</v>
      </c>
      <c r="W213" t="s">
        <v>27</v>
      </c>
      <c r="X213">
        <f>MAX(G$4:G212)+1</f>
        <v>100</v>
      </c>
      <c r="Y213">
        <f>MAX(H$4:H212)+1</f>
        <v>53</v>
      </c>
      <c r="Z213">
        <f>MAX(I$4:I212)+1</f>
        <v>27</v>
      </c>
      <c r="AA213">
        <f>MAX(J$4:J212)+1</f>
        <v>12</v>
      </c>
      <c r="AB213">
        <f>MAX(K$4:K212)+1</f>
        <v>3</v>
      </c>
      <c r="AC213">
        <f>MAX(L$4:L212)+1</f>
        <v>9</v>
      </c>
      <c r="AD213">
        <f>MAX(M$4:M212)+1</f>
        <v>6</v>
      </c>
      <c r="AE213">
        <f>MAX(N$4:N212)+1</f>
        <v>7</v>
      </c>
      <c r="AF213">
        <f>MAX(O$4:O212)+1</f>
        <v>28</v>
      </c>
      <c r="AG213" t="e">
        <f>MAX(#REF!)+1</f>
        <v>#REF!</v>
      </c>
      <c r="AH213">
        <f>MAX(P$4:P212)+1</f>
        <v>7</v>
      </c>
      <c r="AI213" t="e">
        <f>MAX(#REF!)+1</f>
        <v>#REF!</v>
      </c>
      <c r="AK213" s="28">
        <f>LOOKUP(R213,TR!$A$4:$A$11,TR!$B$4:$B$11)</f>
        <v>0.020439814814814817</v>
      </c>
    </row>
    <row r="214" spans="1:37" ht="12.75">
      <c r="A214" s="25" t="s">
        <v>237</v>
      </c>
      <c r="B214" s="29">
        <v>120</v>
      </c>
      <c r="C214" s="24" t="str">
        <f>LOOKUP(B214,'Startovní listina'!$B$3:$B$288,'Startovní listina'!$C$3:$C$288)</f>
        <v>Ondovčák Pavol</v>
      </c>
      <c r="D214" s="24" t="str">
        <f>LOOKUP(B214,'Startovní listina'!$B$3:$B$288,'Startovní listina'!$D$3:$D$288)</f>
        <v>HO Chupichata</v>
      </c>
      <c r="E214" s="25">
        <f>LOOKUP(B214,'Startovní listina'!$B$3:$B$288,'Startovní listina'!$E$3:$E$288)</f>
        <v>1975</v>
      </c>
      <c r="F214" s="30">
        <v>0.03380787037037037</v>
      </c>
      <c r="G214" s="31">
        <f t="shared" si="30"/>
        <v>101</v>
      </c>
      <c r="H214" s="31" t="str">
        <f t="shared" si="31"/>
        <v> </v>
      </c>
      <c r="I214" s="31" t="str">
        <f t="shared" si="32"/>
        <v> </v>
      </c>
      <c r="J214" s="31" t="str">
        <f t="shared" si="33"/>
        <v> </v>
      </c>
      <c r="K214" s="31" t="str">
        <f t="shared" si="34"/>
        <v> </v>
      </c>
      <c r="L214" s="31" t="str">
        <f t="shared" si="35"/>
        <v> </v>
      </c>
      <c r="M214" s="31" t="str">
        <f t="shared" si="36"/>
        <v> </v>
      </c>
      <c r="N214" s="31" t="str">
        <f t="shared" si="37"/>
        <v> </v>
      </c>
      <c r="O214" s="31" t="str">
        <f t="shared" si="38"/>
        <v> </v>
      </c>
      <c r="P214" s="31" t="str">
        <f t="shared" si="39"/>
        <v> </v>
      </c>
      <c r="Q214" s="26" t="s">
        <v>27</v>
      </c>
      <c r="R214" s="27" t="str">
        <f>LOOKUP(B214,'Startovní listina'!$B$3:$B$288,'Startovní listina'!$F$3:$F$288)</f>
        <v>A</v>
      </c>
      <c r="S214" s="27" t="str">
        <f>LOOKUP(B214,'Startovní listina'!$B$3:$B$288,'Startovní listina'!$I$3:$I$288)</f>
        <v>N</v>
      </c>
      <c r="T214" s="27" t="str">
        <f>LOOKUP(B214,'Startovní listina'!$B$3:$B$288,'Startovní listina'!$J$3:$J$288)</f>
        <v>N</v>
      </c>
      <c r="U214" s="27" t="str">
        <f>LOOKUP(B214,'Startovní listina'!$B$3:$B$288,'Startovní listina'!$O$3:$O$288)</f>
        <v>N</v>
      </c>
      <c r="V214" s="27" t="str">
        <f>LOOKUP(B214,'Startovní listina'!$B$3:$B$288,'Startovní listina'!$P$3:$P$288)</f>
        <v>N</v>
      </c>
      <c r="W214" t="s">
        <v>27</v>
      </c>
      <c r="X214">
        <f>MAX(G$4:G213)+1</f>
        <v>101</v>
      </c>
      <c r="Y214">
        <f>MAX(H$4:H213)+1</f>
        <v>53</v>
      </c>
      <c r="Z214">
        <f>MAX(I$4:I213)+1</f>
        <v>27</v>
      </c>
      <c r="AA214">
        <f>MAX(J$4:J213)+1</f>
        <v>12</v>
      </c>
      <c r="AB214">
        <f>MAX(K$4:K213)+1</f>
        <v>3</v>
      </c>
      <c r="AC214">
        <f>MAX(L$4:L213)+1</f>
        <v>9</v>
      </c>
      <c r="AD214">
        <f>MAX(M$4:M213)+1</f>
        <v>6</v>
      </c>
      <c r="AE214">
        <f>MAX(N$4:N213)+1</f>
        <v>7</v>
      </c>
      <c r="AF214">
        <f>MAX(O$4:O213)+1</f>
        <v>28</v>
      </c>
      <c r="AG214" t="e">
        <f>MAX(#REF!)+1</f>
        <v>#REF!</v>
      </c>
      <c r="AH214">
        <f>MAX(P$4:P213)+1</f>
        <v>7</v>
      </c>
      <c r="AI214" t="e">
        <f>MAX(#REF!)+1</f>
        <v>#REF!</v>
      </c>
      <c r="AK214" s="28">
        <f>LOOKUP(R214,TR!$A$4:$A$11,TR!$B$4:$B$11)</f>
        <v>0.020439814814814817</v>
      </c>
    </row>
    <row r="215" spans="1:37" ht="12.75">
      <c r="A215" s="25" t="s">
        <v>238</v>
      </c>
      <c r="B215" s="29">
        <v>393</v>
      </c>
      <c r="C215" s="24" t="str">
        <f>LOOKUP(B215,'Startovní listina'!$B$3:$B$288,'Startovní listina'!$C$3:$C$288)</f>
        <v>Dudková Iva</v>
      </c>
      <c r="D215" s="24" t="str">
        <f>LOOKUP(B215,'Startovní listina'!$B$3:$B$288,'Startovní listina'!$D$3:$D$288)</f>
        <v>České Budějovice</v>
      </c>
      <c r="E215" s="25">
        <f>LOOKUP(B215,'Startovní listina'!$B$3:$B$288,'Startovní listina'!$E$3:$E$288)</f>
        <v>1981</v>
      </c>
      <c r="F215" s="30">
        <v>0.03386574074074074</v>
      </c>
      <c r="G215" s="31" t="str">
        <f t="shared" si="30"/>
        <v> </v>
      </c>
      <c r="H215" s="31" t="str">
        <f t="shared" si="31"/>
        <v> </v>
      </c>
      <c r="I215" s="31" t="str">
        <f t="shared" si="32"/>
        <v> </v>
      </c>
      <c r="J215" s="31" t="str">
        <f t="shared" si="33"/>
        <v> </v>
      </c>
      <c r="K215" s="31" t="str">
        <f t="shared" si="34"/>
        <v> </v>
      </c>
      <c r="L215" s="31">
        <f t="shared" si="35"/>
        <v>9</v>
      </c>
      <c r="M215" s="31" t="str">
        <f t="shared" si="36"/>
        <v> </v>
      </c>
      <c r="N215" s="31" t="str">
        <f t="shared" si="37"/>
        <v> </v>
      </c>
      <c r="O215" s="31" t="str">
        <f t="shared" si="38"/>
        <v> </v>
      </c>
      <c r="P215" s="31" t="str">
        <f t="shared" si="39"/>
        <v> </v>
      </c>
      <c r="Q215" s="26" t="s">
        <v>27</v>
      </c>
      <c r="R215" s="27" t="str">
        <f>LOOKUP(B215,'Startovní listina'!$B$3:$B$288,'Startovní listina'!$F$3:$F$288)</f>
        <v>F</v>
      </c>
      <c r="S215" s="27" t="str">
        <f>LOOKUP(B215,'Startovní listina'!$B$3:$B$288,'Startovní listina'!$I$3:$I$288)</f>
        <v>N</v>
      </c>
      <c r="T215" s="27" t="str">
        <f>LOOKUP(B215,'Startovní listina'!$B$3:$B$288,'Startovní listina'!$J$3:$J$288)</f>
        <v>N</v>
      </c>
      <c r="U215" s="27" t="str">
        <f>LOOKUP(B215,'Startovní listina'!$B$3:$B$288,'Startovní listina'!$O$3:$O$288)</f>
        <v>N</v>
      </c>
      <c r="V215" s="27" t="str">
        <f>LOOKUP(B215,'Startovní listina'!$B$3:$B$288,'Startovní listina'!$P$3:$P$288)</f>
        <v>N</v>
      </c>
      <c r="W215" t="s">
        <v>27</v>
      </c>
      <c r="X215">
        <f>MAX(G$4:G214)+1</f>
        <v>102</v>
      </c>
      <c r="Y215">
        <f>MAX(H$4:H214)+1</f>
        <v>53</v>
      </c>
      <c r="Z215">
        <f>MAX(I$4:I214)+1</f>
        <v>27</v>
      </c>
      <c r="AA215">
        <f>MAX(J$4:J214)+1</f>
        <v>12</v>
      </c>
      <c r="AB215">
        <f>MAX(K$4:K214)+1</f>
        <v>3</v>
      </c>
      <c r="AC215">
        <f>MAX(L$4:L214)+1</f>
        <v>9</v>
      </c>
      <c r="AD215">
        <f>MAX(M$4:M214)+1</f>
        <v>6</v>
      </c>
      <c r="AE215">
        <f>MAX(N$4:N214)+1</f>
        <v>7</v>
      </c>
      <c r="AF215">
        <f>MAX(O$4:O214)+1</f>
        <v>28</v>
      </c>
      <c r="AG215" t="e">
        <f>MAX(#REF!)+1</f>
        <v>#REF!</v>
      </c>
      <c r="AH215">
        <f>MAX(P$4:P214)+1</f>
        <v>7</v>
      </c>
      <c r="AI215" t="e">
        <f>MAX(#REF!)+1</f>
        <v>#REF!</v>
      </c>
      <c r="AK215" s="28">
        <f>LOOKUP(R215,TR!$A$4:$A$11,TR!$B$4:$B$11)</f>
        <v>0.024189814814814817</v>
      </c>
    </row>
    <row r="216" spans="1:37" ht="12.75">
      <c r="A216" s="25" t="s">
        <v>239</v>
      </c>
      <c r="B216" s="29">
        <v>199</v>
      </c>
      <c r="C216" s="24" t="str">
        <f>LOOKUP(B216,'Startovní listina'!$B$3:$B$288,'Startovní listina'!$C$3:$C$288)</f>
        <v>Staněk Milan</v>
      </c>
      <c r="D216" s="24" t="str">
        <f>LOOKUP(B216,'Startovní listina'!$B$3:$B$288,'Startovní listina'!$D$3:$D$288)</f>
        <v>Kenast Pečky</v>
      </c>
      <c r="E216" s="25">
        <f>LOOKUP(B216,'Startovní listina'!$B$3:$B$288,'Startovní listina'!$E$3:$E$288)</f>
        <v>1966</v>
      </c>
      <c r="F216" s="30">
        <v>0.03400462962962963</v>
      </c>
      <c r="G216" s="31" t="str">
        <f t="shared" si="30"/>
        <v> </v>
      </c>
      <c r="H216" s="31">
        <f t="shared" si="31"/>
        <v>53</v>
      </c>
      <c r="I216" s="31" t="str">
        <f t="shared" si="32"/>
        <v> </v>
      </c>
      <c r="J216" s="31" t="str">
        <f t="shared" si="33"/>
        <v> </v>
      </c>
      <c r="K216" s="31" t="str">
        <f t="shared" si="34"/>
        <v> </v>
      </c>
      <c r="L216" s="31" t="str">
        <f t="shared" si="35"/>
        <v> </v>
      </c>
      <c r="M216" s="31" t="str">
        <f t="shared" si="36"/>
        <v> </v>
      </c>
      <c r="N216" s="31" t="str">
        <f t="shared" si="37"/>
        <v> </v>
      </c>
      <c r="O216" s="31">
        <f t="shared" si="38"/>
        <v>28</v>
      </c>
      <c r="P216" s="31">
        <f t="shared" si="39"/>
        <v>7</v>
      </c>
      <c r="Q216" s="26" t="s">
        <v>27</v>
      </c>
      <c r="R216" s="27" t="str">
        <f>LOOKUP(B216,'Startovní listina'!$B$3:$B$288,'Startovní listina'!$F$3:$F$288)</f>
        <v>B</v>
      </c>
      <c r="S216" s="27" t="str">
        <f>LOOKUP(B216,'Startovní listina'!$B$3:$B$288,'Startovní listina'!$I$3:$I$288)</f>
        <v>A</v>
      </c>
      <c r="T216" s="27" t="str">
        <f>LOOKUP(B216,'Startovní listina'!$B$3:$B$288,'Startovní listina'!$J$3:$J$288)</f>
        <v>N</v>
      </c>
      <c r="U216" s="27" t="str">
        <f>LOOKUP(B216,'Startovní listina'!$B$3:$B$288,'Startovní listina'!$O$3:$O$288)</f>
        <v>A</v>
      </c>
      <c r="V216" s="27" t="str">
        <f>LOOKUP(B216,'Startovní listina'!$B$3:$B$288,'Startovní listina'!$P$3:$P$288)</f>
        <v>N</v>
      </c>
      <c r="W216" t="s">
        <v>27</v>
      </c>
      <c r="X216">
        <f>MAX(G$4:G215)+1</f>
        <v>102</v>
      </c>
      <c r="Y216">
        <f>MAX(H$4:H215)+1</f>
        <v>53</v>
      </c>
      <c r="Z216">
        <f>MAX(I$4:I215)+1</f>
        <v>27</v>
      </c>
      <c r="AA216">
        <f>MAX(J$4:J215)+1</f>
        <v>12</v>
      </c>
      <c r="AB216">
        <f>MAX(K$4:K215)+1</f>
        <v>3</v>
      </c>
      <c r="AC216">
        <f>MAX(L$4:L215)+1</f>
        <v>10</v>
      </c>
      <c r="AD216">
        <f>MAX(M$4:M215)+1</f>
        <v>6</v>
      </c>
      <c r="AE216">
        <f>MAX(N$4:N215)+1</f>
        <v>7</v>
      </c>
      <c r="AF216">
        <f>MAX(O$4:O215)+1</f>
        <v>28</v>
      </c>
      <c r="AG216" t="e">
        <f>MAX(#REF!)+1</f>
        <v>#REF!</v>
      </c>
      <c r="AH216">
        <f>MAX(P$4:P215)+1</f>
        <v>7</v>
      </c>
      <c r="AI216" t="e">
        <f>MAX(#REF!)+1</f>
        <v>#REF!</v>
      </c>
      <c r="AK216" s="28">
        <f>LOOKUP(R216,TR!$A$4:$A$11,TR!$B$4:$B$11)</f>
        <v>0.021863425925925925</v>
      </c>
    </row>
    <row r="217" spans="1:37" ht="12.75">
      <c r="A217" s="25" t="s">
        <v>240</v>
      </c>
      <c r="B217" s="29">
        <v>325</v>
      </c>
      <c r="C217" s="24" t="str">
        <f>LOOKUP(B217,'Startovní listina'!$B$3:$B$288,'Startovní listina'!$C$3:$C$288)</f>
        <v>Sedláček František</v>
      </c>
      <c r="D217" s="24" t="str">
        <f>LOOKUP(B217,'Startovní listina'!$B$3:$B$288,'Startovní listina'!$D$3:$D$288)</f>
        <v>Sokol Býchnov</v>
      </c>
      <c r="E217" s="25">
        <f>LOOKUP(B217,'Startovní listina'!$B$3:$B$288,'Startovní listina'!$E$3:$E$288)</f>
        <v>1940</v>
      </c>
      <c r="F217" s="30">
        <v>0.0340625</v>
      </c>
      <c r="G217" s="31" t="str">
        <f t="shared" si="30"/>
        <v> </v>
      </c>
      <c r="H217" s="31" t="str">
        <f t="shared" si="31"/>
        <v> </v>
      </c>
      <c r="I217" s="31" t="str">
        <f t="shared" si="32"/>
        <v> </v>
      </c>
      <c r="J217" s="31">
        <f t="shared" si="33"/>
        <v>12</v>
      </c>
      <c r="K217" s="31" t="str">
        <f t="shared" si="34"/>
        <v> </v>
      </c>
      <c r="L217" s="31" t="str">
        <f t="shared" si="35"/>
        <v> </v>
      </c>
      <c r="M217" s="31" t="str">
        <f t="shared" si="36"/>
        <v> </v>
      </c>
      <c r="N217" s="31" t="str">
        <f t="shared" si="37"/>
        <v> </v>
      </c>
      <c r="O217" s="31" t="str">
        <f t="shared" si="38"/>
        <v> </v>
      </c>
      <c r="P217" s="31" t="str">
        <f t="shared" si="39"/>
        <v> </v>
      </c>
      <c r="Q217" s="26" t="s">
        <v>27</v>
      </c>
      <c r="R217" s="27" t="str">
        <f>LOOKUP(B217,'Startovní listina'!$B$3:$B$288,'Startovní listina'!$F$3:$F$288)</f>
        <v>D</v>
      </c>
      <c r="S217" s="27" t="str">
        <f>LOOKUP(B217,'Startovní listina'!$B$3:$B$288,'Startovní listina'!$I$3:$I$288)</f>
        <v>N</v>
      </c>
      <c r="T217" s="27" t="str">
        <f>LOOKUP(B217,'Startovní listina'!$B$3:$B$288,'Startovní listina'!$J$3:$J$288)</f>
        <v>N</v>
      </c>
      <c r="U217" s="27" t="str">
        <f>LOOKUP(B217,'Startovní listina'!$B$3:$B$288,'Startovní listina'!$O$3:$O$288)</f>
        <v>N</v>
      </c>
      <c r="V217" s="27" t="str">
        <f>LOOKUP(B217,'Startovní listina'!$B$3:$B$288,'Startovní listina'!$P$3:$P$288)</f>
        <v>N</v>
      </c>
      <c r="W217" t="s">
        <v>27</v>
      </c>
      <c r="X217">
        <f>MAX(G$4:G216)+1</f>
        <v>102</v>
      </c>
      <c r="Y217">
        <f>MAX(H$4:H216)+1</f>
        <v>54</v>
      </c>
      <c r="Z217">
        <f>MAX(I$4:I216)+1</f>
        <v>27</v>
      </c>
      <c r="AA217">
        <f>MAX(J$4:J216)+1</f>
        <v>12</v>
      </c>
      <c r="AB217">
        <f>MAX(K$4:K216)+1</f>
        <v>3</v>
      </c>
      <c r="AC217">
        <f>MAX(L$4:L216)+1</f>
        <v>10</v>
      </c>
      <c r="AD217">
        <f>MAX(M$4:M216)+1</f>
        <v>6</v>
      </c>
      <c r="AE217">
        <f>MAX(N$4:N216)+1</f>
        <v>7</v>
      </c>
      <c r="AF217">
        <f>MAX(O$4:O216)+1</f>
        <v>29</v>
      </c>
      <c r="AG217" t="e">
        <f>MAX(#REF!)+1</f>
        <v>#REF!</v>
      </c>
      <c r="AH217">
        <f>MAX(P$4:P216)+1</f>
        <v>8</v>
      </c>
      <c r="AI217" t="e">
        <f>MAX(#REF!)+1</f>
        <v>#REF!</v>
      </c>
      <c r="AK217" s="28">
        <f>LOOKUP(R217,TR!$A$4:$A$11,TR!$B$4:$B$11)</f>
        <v>0.025543981481481483</v>
      </c>
    </row>
    <row r="218" spans="1:37" ht="12.75">
      <c r="A218" s="25" t="s">
        <v>241</v>
      </c>
      <c r="B218" s="29">
        <v>77</v>
      </c>
      <c r="C218" s="24" t="str">
        <f>LOOKUP(B218,'Startovní listina'!$B$3:$B$288,'Startovní listina'!$C$3:$C$288)</f>
        <v>Nechoďdoma Petr</v>
      </c>
      <c r="D218" s="24" t="str">
        <f>LOOKUP(B218,'Startovní listina'!$B$3:$B$288,'Startovní listina'!$D$3:$D$288)</f>
        <v>Velké Chválovice</v>
      </c>
      <c r="E218" s="25">
        <f>LOOKUP(B218,'Startovní listina'!$B$3:$B$288,'Startovní listina'!$E$3:$E$288)</f>
        <v>1977</v>
      </c>
      <c r="F218" s="30">
        <v>0.0340625</v>
      </c>
      <c r="G218" s="31">
        <f t="shared" si="30"/>
        <v>102</v>
      </c>
      <c r="H218" s="31" t="str">
        <f t="shared" si="31"/>
        <v> </v>
      </c>
      <c r="I218" s="31" t="str">
        <f t="shared" si="32"/>
        <v> </v>
      </c>
      <c r="J218" s="31" t="str">
        <f t="shared" si="33"/>
        <v> </v>
      </c>
      <c r="K218" s="31" t="str">
        <f t="shared" si="34"/>
        <v> </v>
      </c>
      <c r="L218" s="31" t="str">
        <f t="shared" si="35"/>
        <v> </v>
      </c>
      <c r="M218" s="31" t="str">
        <f t="shared" si="36"/>
        <v> </v>
      </c>
      <c r="N218" s="31" t="str">
        <f t="shared" si="37"/>
        <v> </v>
      </c>
      <c r="O218" s="31">
        <f t="shared" si="38"/>
        <v>29</v>
      </c>
      <c r="P218" s="31">
        <f t="shared" si="39"/>
        <v>8</v>
      </c>
      <c r="Q218" s="26" t="s">
        <v>27</v>
      </c>
      <c r="R218" s="27" t="str">
        <f>LOOKUP(B218,'Startovní listina'!$B$3:$B$288,'Startovní listina'!$F$3:$F$288)</f>
        <v>A</v>
      </c>
      <c r="S218" s="27" t="str">
        <f>LOOKUP(B218,'Startovní listina'!$B$3:$B$288,'Startovní listina'!$I$3:$I$288)</f>
        <v>A</v>
      </c>
      <c r="T218" s="27" t="str">
        <f>LOOKUP(B218,'Startovní listina'!$B$3:$B$288,'Startovní listina'!$J$3:$J$288)</f>
        <v>N</v>
      </c>
      <c r="U218" s="27" t="str">
        <f>LOOKUP(B218,'Startovní listina'!$B$3:$B$288,'Startovní listina'!$O$3:$O$288)</f>
        <v>A</v>
      </c>
      <c r="V218" s="27" t="str">
        <f>LOOKUP(B218,'Startovní listina'!$B$3:$B$288,'Startovní listina'!$P$3:$P$288)</f>
        <v>N</v>
      </c>
      <c r="W218" t="s">
        <v>27</v>
      </c>
      <c r="X218">
        <f>MAX(G$4:G217)+1</f>
        <v>102</v>
      </c>
      <c r="Y218">
        <f>MAX(H$4:H217)+1</f>
        <v>54</v>
      </c>
      <c r="Z218">
        <f>MAX(I$4:I217)+1</f>
        <v>27</v>
      </c>
      <c r="AA218">
        <f>MAX(J$4:J217)+1</f>
        <v>13</v>
      </c>
      <c r="AB218">
        <f>MAX(K$4:K217)+1</f>
        <v>3</v>
      </c>
      <c r="AC218">
        <f>MAX(L$4:L217)+1</f>
        <v>10</v>
      </c>
      <c r="AD218">
        <f>MAX(M$4:M217)+1</f>
        <v>6</v>
      </c>
      <c r="AE218">
        <f>MAX(N$4:N217)+1</f>
        <v>7</v>
      </c>
      <c r="AF218">
        <f>MAX(O$4:O217)+1</f>
        <v>29</v>
      </c>
      <c r="AG218" t="e">
        <f>MAX(#REF!)+1</f>
        <v>#REF!</v>
      </c>
      <c r="AH218">
        <f>MAX(P$4:P217)+1</f>
        <v>8</v>
      </c>
      <c r="AI218" t="e">
        <f>MAX(#REF!)+1</f>
        <v>#REF!</v>
      </c>
      <c r="AK218" s="28">
        <f>LOOKUP(R218,TR!$A$4:$A$11,TR!$B$4:$B$11)</f>
        <v>0.020439814814814817</v>
      </c>
    </row>
    <row r="219" spans="1:37" ht="12.75">
      <c r="A219" s="25" t="s">
        <v>242</v>
      </c>
      <c r="B219" s="29">
        <v>307</v>
      </c>
      <c r="C219" s="24" t="str">
        <f>LOOKUP(B219,'Startovní listina'!$B$3:$B$288,'Startovní listina'!$C$3:$C$288)</f>
        <v>Plzák Jiří</v>
      </c>
      <c r="D219" s="24" t="str">
        <f>LOOKUP(B219,'Startovní listina'!$B$3:$B$288,'Startovní listina'!$D$3:$D$288)</f>
        <v>SABZO Praha</v>
      </c>
      <c r="E219" s="25">
        <f>LOOKUP(B219,'Startovní listina'!$B$3:$B$288,'Startovní listina'!$E$3:$E$288)</f>
        <v>1946</v>
      </c>
      <c r="F219" s="30">
        <v>0.034074074074074076</v>
      </c>
      <c r="G219" s="31" t="str">
        <f t="shared" si="30"/>
        <v> </v>
      </c>
      <c r="H219" s="31" t="str">
        <f t="shared" si="31"/>
        <v> </v>
      </c>
      <c r="I219" s="31" t="str">
        <f t="shared" si="32"/>
        <v> </v>
      </c>
      <c r="J219" s="31">
        <f t="shared" si="33"/>
        <v>13</v>
      </c>
      <c r="K219" s="31" t="str">
        <f t="shared" si="34"/>
        <v> </v>
      </c>
      <c r="L219" s="31" t="str">
        <f t="shared" si="35"/>
        <v> </v>
      </c>
      <c r="M219" s="31" t="str">
        <f t="shared" si="36"/>
        <v> </v>
      </c>
      <c r="N219" s="31" t="str">
        <f t="shared" si="37"/>
        <v> </v>
      </c>
      <c r="O219" s="31" t="str">
        <f t="shared" si="38"/>
        <v> </v>
      </c>
      <c r="P219" s="31" t="str">
        <f t="shared" si="39"/>
        <v> </v>
      </c>
      <c r="Q219" s="26" t="s">
        <v>27</v>
      </c>
      <c r="R219" s="27" t="str">
        <f>LOOKUP(B219,'Startovní listina'!$B$3:$B$288,'Startovní listina'!$F$3:$F$288)</f>
        <v>D</v>
      </c>
      <c r="S219" s="27" t="str">
        <f>LOOKUP(B219,'Startovní listina'!$B$3:$B$288,'Startovní listina'!$I$3:$I$288)</f>
        <v>N</v>
      </c>
      <c r="T219" s="27" t="str">
        <f>LOOKUP(B219,'Startovní listina'!$B$3:$B$288,'Startovní listina'!$J$3:$J$288)</f>
        <v>N</v>
      </c>
      <c r="U219" s="27" t="str">
        <f>LOOKUP(B219,'Startovní listina'!$B$3:$B$288,'Startovní listina'!$O$3:$O$288)</f>
        <v>N</v>
      </c>
      <c r="V219" s="27" t="str">
        <f>LOOKUP(B219,'Startovní listina'!$B$3:$B$288,'Startovní listina'!$P$3:$P$288)</f>
        <v>N</v>
      </c>
      <c r="W219" t="s">
        <v>27</v>
      </c>
      <c r="X219">
        <f>MAX(G$4:G218)+1</f>
        <v>103</v>
      </c>
      <c r="Y219">
        <f>MAX(H$4:H218)+1</f>
        <v>54</v>
      </c>
      <c r="Z219">
        <f>MAX(I$4:I218)+1</f>
        <v>27</v>
      </c>
      <c r="AA219">
        <f>MAX(J$4:J218)+1</f>
        <v>13</v>
      </c>
      <c r="AB219">
        <f>MAX(K$4:K218)+1</f>
        <v>3</v>
      </c>
      <c r="AC219">
        <f>MAX(L$4:L218)+1</f>
        <v>10</v>
      </c>
      <c r="AD219">
        <f>MAX(M$4:M218)+1</f>
        <v>6</v>
      </c>
      <c r="AE219">
        <f>MAX(N$4:N218)+1</f>
        <v>7</v>
      </c>
      <c r="AF219">
        <f>MAX(O$4:O218)+1</f>
        <v>30</v>
      </c>
      <c r="AG219" t="e">
        <f>MAX(#REF!)+1</f>
        <v>#REF!</v>
      </c>
      <c r="AH219">
        <f>MAX(P$4:P218)+1</f>
        <v>9</v>
      </c>
      <c r="AI219" t="e">
        <f>MAX(#REF!)+1</f>
        <v>#REF!</v>
      </c>
      <c r="AK219" s="28">
        <f>LOOKUP(R219,TR!$A$4:$A$11,TR!$B$4:$B$11)</f>
        <v>0.025543981481481483</v>
      </c>
    </row>
    <row r="220" spans="1:37" ht="12.75">
      <c r="A220" s="25" t="s">
        <v>243</v>
      </c>
      <c r="B220" s="29">
        <v>153</v>
      </c>
      <c r="C220" s="24" t="str">
        <f>LOOKUP(B220,'Startovní listina'!$B$3:$B$288,'Startovní listina'!$C$3:$C$288)</f>
        <v>Sova Jan</v>
      </c>
      <c r="D220" s="24" t="str">
        <f>LOOKUP(B220,'Startovní listina'!$B$3:$B$288,'Startovní listina'!$D$3:$D$288)</f>
        <v>Jarov</v>
      </c>
      <c r="E220" s="25">
        <f>LOOKUP(B220,'Startovní listina'!$B$3:$B$288,'Startovní listina'!$E$3:$E$288)</f>
        <v>1965</v>
      </c>
      <c r="F220" s="30">
        <v>0.03412037037037037</v>
      </c>
      <c r="G220" s="31" t="str">
        <f t="shared" si="30"/>
        <v> </v>
      </c>
      <c r="H220" s="31">
        <f t="shared" si="31"/>
        <v>54</v>
      </c>
      <c r="I220" s="31" t="str">
        <f t="shared" si="32"/>
        <v> </v>
      </c>
      <c r="J220" s="31" t="str">
        <f t="shared" si="33"/>
        <v> </v>
      </c>
      <c r="K220" s="31" t="str">
        <f t="shared" si="34"/>
        <v> </v>
      </c>
      <c r="L220" s="31" t="str">
        <f t="shared" si="35"/>
        <v> </v>
      </c>
      <c r="M220" s="31" t="str">
        <f t="shared" si="36"/>
        <v> </v>
      </c>
      <c r="N220" s="31" t="str">
        <f t="shared" si="37"/>
        <v> </v>
      </c>
      <c r="O220" s="31" t="str">
        <f t="shared" si="38"/>
        <v> </v>
      </c>
      <c r="P220" s="31" t="str">
        <f t="shared" si="39"/>
        <v> </v>
      </c>
      <c r="Q220" s="26" t="s">
        <v>27</v>
      </c>
      <c r="R220" s="27" t="str">
        <f>LOOKUP(B220,'Startovní listina'!$B$3:$B$288,'Startovní listina'!$F$3:$F$288)</f>
        <v>B</v>
      </c>
      <c r="S220" s="27" t="str">
        <f>LOOKUP(B220,'Startovní listina'!$B$3:$B$288,'Startovní listina'!$I$3:$I$288)</f>
        <v>N</v>
      </c>
      <c r="T220" s="27" t="str">
        <f>LOOKUP(B220,'Startovní listina'!$B$3:$B$288,'Startovní listina'!$J$3:$J$288)</f>
        <v>N</v>
      </c>
      <c r="U220" s="27" t="str">
        <f>LOOKUP(B220,'Startovní listina'!$B$3:$B$288,'Startovní listina'!$O$3:$O$288)</f>
        <v>N</v>
      </c>
      <c r="V220" s="27" t="str">
        <f>LOOKUP(B220,'Startovní listina'!$B$3:$B$288,'Startovní listina'!$P$3:$P$288)</f>
        <v>N</v>
      </c>
      <c r="W220" t="s">
        <v>27</v>
      </c>
      <c r="X220">
        <f>MAX(G$4:G219)+1</f>
        <v>103</v>
      </c>
      <c r="Y220">
        <f>MAX(H$4:H219)+1</f>
        <v>54</v>
      </c>
      <c r="Z220">
        <f>MAX(I$4:I219)+1</f>
        <v>27</v>
      </c>
      <c r="AA220">
        <f>MAX(J$4:J219)+1</f>
        <v>14</v>
      </c>
      <c r="AB220">
        <f>MAX(K$4:K219)+1</f>
        <v>3</v>
      </c>
      <c r="AC220">
        <f>MAX(L$4:L219)+1</f>
        <v>10</v>
      </c>
      <c r="AD220">
        <f>MAX(M$4:M219)+1</f>
        <v>6</v>
      </c>
      <c r="AE220">
        <f>MAX(N$4:N219)+1</f>
        <v>7</v>
      </c>
      <c r="AF220">
        <f>MAX(O$4:O219)+1</f>
        <v>30</v>
      </c>
      <c r="AG220" t="e">
        <f>MAX(#REF!)+1</f>
        <v>#REF!</v>
      </c>
      <c r="AH220">
        <f>MAX(P$4:P219)+1</f>
        <v>9</v>
      </c>
      <c r="AI220" t="e">
        <f>MAX(#REF!)+1</f>
        <v>#REF!</v>
      </c>
      <c r="AK220" s="28">
        <f>LOOKUP(R220,TR!$A$4:$A$11,TR!$B$4:$B$11)</f>
        <v>0.021863425925925925</v>
      </c>
    </row>
    <row r="221" spans="1:37" ht="12.75">
      <c r="A221" s="25" t="s">
        <v>244</v>
      </c>
      <c r="B221" s="29">
        <v>240</v>
      </c>
      <c r="C221" s="24" t="str">
        <f>LOOKUP(B221,'Startovní listina'!$B$3:$B$288,'Startovní listina'!$C$3:$C$288)</f>
        <v>Šimon Jiří</v>
      </c>
      <c r="D221" s="24" t="str">
        <f>LOOKUP(B221,'Startovní listina'!$B$3:$B$288,'Startovní listina'!$D$3:$D$288)</f>
        <v>Liga 100 Praha</v>
      </c>
      <c r="E221" s="25">
        <f>LOOKUP(B221,'Startovní listina'!$B$3:$B$288,'Startovní listina'!$E$3:$E$288)</f>
        <v>1952</v>
      </c>
      <c r="F221" s="30">
        <v>0.034131944444444444</v>
      </c>
      <c r="G221" s="31" t="str">
        <f t="shared" si="30"/>
        <v> </v>
      </c>
      <c r="H221" s="31" t="str">
        <f t="shared" si="31"/>
        <v> </v>
      </c>
      <c r="I221" s="31">
        <f t="shared" si="32"/>
        <v>27</v>
      </c>
      <c r="J221" s="31" t="str">
        <f t="shared" si="33"/>
        <v> </v>
      </c>
      <c r="K221" s="31" t="str">
        <f t="shared" si="34"/>
        <v> </v>
      </c>
      <c r="L221" s="31" t="str">
        <f t="shared" si="35"/>
        <v> </v>
      </c>
      <c r="M221" s="31" t="str">
        <f t="shared" si="36"/>
        <v> </v>
      </c>
      <c r="N221" s="31" t="str">
        <f t="shared" si="37"/>
        <v> </v>
      </c>
      <c r="O221" s="31" t="str">
        <f t="shared" si="38"/>
        <v> </v>
      </c>
      <c r="P221" s="31" t="str">
        <f t="shared" si="39"/>
        <v> </v>
      </c>
      <c r="Q221" s="26" t="s">
        <v>27</v>
      </c>
      <c r="R221" s="27" t="str">
        <f>LOOKUP(B221,'Startovní listina'!$B$3:$B$288,'Startovní listina'!$F$3:$F$288)</f>
        <v>C</v>
      </c>
      <c r="S221" s="27" t="str">
        <f>LOOKUP(B221,'Startovní listina'!$B$3:$B$288,'Startovní listina'!$I$3:$I$288)</f>
        <v>N</v>
      </c>
      <c r="T221" s="27" t="str">
        <f>LOOKUP(B221,'Startovní listina'!$B$3:$B$288,'Startovní listina'!$J$3:$J$288)</f>
        <v>N</v>
      </c>
      <c r="U221" s="27" t="str">
        <f>LOOKUP(B221,'Startovní listina'!$B$3:$B$288,'Startovní listina'!$O$3:$O$288)</f>
        <v>N</v>
      </c>
      <c r="V221" s="27" t="str">
        <f>LOOKUP(B221,'Startovní listina'!$B$3:$B$288,'Startovní listina'!$P$3:$P$288)</f>
        <v>N</v>
      </c>
      <c r="W221" t="s">
        <v>27</v>
      </c>
      <c r="X221">
        <f>MAX(G$4:G220)+1</f>
        <v>103</v>
      </c>
      <c r="Y221">
        <f>MAX(H$4:H220)+1</f>
        <v>55</v>
      </c>
      <c r="Z221">
        <f>MAX(I$4:I220)+1</f>
        <v>27</v>
      </c>
      <c r="AA221">
        <f>MAX(J$4:J220)+1</f>
        <v>14</v>
      </c>
      <c r="AB221">
        <f>MAX(K$4:K220)+1</f>
        <v>3</v>
      </c>
      <c r="AC221">
        <f>MAX(L$4:L220)+1</f>
        <v>10</v>
      </c>
      <c r="AD221">
        <f>MAX(M$4:M220)+1</f>
        <v>6</v>
      </c>
      <c r="AE221">
        <f>MAX(N$4:N220)+1</f>
        <v>7</v>
      </c>
      <c r="AF221">
        <f>MAX(O$4:O220)+1</f>
        <v>30</v>
      </c>
      <c r="AG221" t="e">
        <f>MAX(#REF!)+1</f>
        <v>#REF!</v>
      </c>
      <c r="AH221">
        <f>MAX(P$4:P220)+1</f>
        <v>9</v>
      </c>
      <c r="AI221" t="e">
        <f>MAX(#REF!)+1</f>
        <v>#REF!</v>
      </c>
      <c r="AK221" s="28">
        <f>LOOKUP(R221,TR!$A$4:$A$11,TR!$B$4:$B$11)</f>
        <v>0.02342592592592593</v>
      </c>
    </row>
    <row r="222" spans="1:37" ht="12.75">
      <c r="A222" s="25" t="s">
        <v>245</v>
      </c>
      <c r="B222" s="29">
        <v>90</v>
      </c>
      <c r="C222" s="24" t="str">
        <f>LOOKUP(B222,'Startovní listina'!$B$3:$B$288,'Startovní listina'!$C$3:$C$288)</f>
        <v>Kubr Jaroslav</v>
      </c>
      <c r="D222" s="24" t="str">
        <f>LOOKUP(B222,'Startovní listina'!$B$3:$B$288,'Startovní listina'!$D$3:$D$288)</f>
        <v>AC Laura</v>
      </c>
      <c r="E222" s="25">
        <f>LOOKUP(B222,'Startovní listina'!$B$3:$B$288,'Startovní listina'!$E$3:$E$288)</f>
        <v>1990</v>
      </c>
      <c r="F222" s="30">
        <v>0.03414351851851852</v>
      </c>
      <c r="G222" s="31">
        <f t="shared" si="30"/>
        <v>103</v>
      </c>
      <c r="H222" s="31" t="str">
        <f t="shared" si="31"/>
        <v> </v>
      </c>
      <c r="I222" s="31" t="str">
        <f t="shared" si="32"/>
        <v> </v>
      </c>
      <c r="J222" s="31" t="str">
        <f t="shared" si="33"/>
        <v> </v>
      </c>
      <c r="K222" s="31" t="str">
        <f t="shared" si="34"/>
        <v> </v>
      </c>
      <c r="L222" s="31" t="str">
        <f t="shared" si="35"/>
        <v> </v>
      </c>
      <c r="M222" s="31" t="str">
        <f t="shared" si="36"/>
        <v> </v>
      </c>
      <c r="N222" s="31" t="str">
        <f t="shared" si="37"/>
        <v> </v>
      </c>
      <c r="O222" s="31" t="str">
        <f t="shared" si="38"/>
        <v> </v>
      </c>
      <c r="P222" s="31" t="str">
        <f t="shared" si="39"/>
        <v> </v>
      </c>
      <c r="Q222" s="26" t="s">
        <v>27</v>
      </c>
      <c r="R222" s="27" t="str">
        <f>LOOKUP(B222,'Startovní listina'!$B$3:$B$288,'Startovní listina'!$F$3:$F$288)</f>
        <v>A</v>
      </c>
      <c r="S222" s="27" t="str">
        <f>LOOKUP(B222,'Startovní listina'!$B$3:$B$288,'Startovní listina'!$I$3:$I$288)</f>
        <v>N</v>
      </c>
      <c r="T222" s="27" t="str">
        <f>LOOKUP(B222,'Startovní listina'!$B$3:$B$288,'Startovní listina'!$J$3:$J$288)</f>
        <v>N</v>
      </c>
      <c r="U222" s="27" t="str">
        <f>LOOKUP(B222,'Startovní listina'!$B$3:$B$288,'Startovní listina'!$O$3:$O$288)</f>
        <v>N</v>
      </c>
      <c r="V222" s="27" t="str">
        <f>LOOKUP(B222,'Startovní listina'!$B$3:$B$288,'Startovní listina'!$P$3:$P$288)</f>
        <v>N</v>
      </c>
      <c r="W222" t="s">
        <v>27</v>
      </c>
      <c r="X222">
        <f>MAX(G$4:G221)+1</f>
        <v>103</v>
      </c>
      <c r="Y222">
        <f>MAX(H$4:H221)+1</f>
        <v>55</v>
      </c>
      <c r="Z222">
        <f>MAX(I$4:I221)+1</f>
        <v>28</v>
      </c>
      <c r="AA222">
        <f>MAX(J$4:J221)+1</f>
        <v>14</v>
      </c>
      <c r="AB222">
        <f>MAX(K$4:K221)+1</f>
        <v>3</v>
      </c>
      <c r="AC222">
        <f>MAX(L$4:L221)+1</f>
        <v>10</v>
      </c>
      <c r="AD222">
        <f>MAX(M$4:M221)+1</f>
        <v>6</v>
      </c>
      <c r="AE222">
        <f>MAX(N$4:N221)+1</f>
        <v>7</v>
      </c>
      <c r="AF222">
        <f>MAX(O$4:O221)+1</f>
        <v>30</v>
      </c>
      <c r="AG222" t="e">
        <f>MAX(#REF!)+1</f>
        <v>#REF!</v>
      </c>
      <c r="AH222">
        <f>MAX(P$4:P221)+1</f>
        <v>9</v>
      </c>
      <c r="AI222" t="e">
        <f>MAX(#REF!)+1</f>
        <v>#REF!</v>
      </c>
      <c r="AK222" s="28">
        <f>LOOKUP(R222,TR!$A$4:$A$11,TR!$B$4:$B$11)</f>
        <v>0.020439814814814817</v>
      </c>
    </row>
    <row r="223" spans="1:37" ht="12.75">
      <c r="A223" s="25" t="s">
        <v>246</v>
      </c>
      <c r="B223" s="29">
        <v>141</v>
      </c>
      <c r="C223" s="24" t="str">
        <f>LOOKUP(B223,'Startovní listina'!$B$3:$B$288,'Startovní listina'!$C$3:$C$288)</f>
        <v>Kubr Václav</v>
      </c>
      <c r="D223" s="24" t="str">
        <f>LOOKUP(B223,'Startovní listina'!$B$3:$B$288,'Startovní listina'!$D$3:$D$288)</f>
        <v>AC Laura</v>
      </c>
      <c r="E223" s="25">
        <f>LOOKUP(B223,'Startovní listina'!$B$3:$B$288,'Startovní listina'!$E$3:$E$288)</f>
        <v>1962</v>
      </c>
      <c r="F223" s="30">
        <v>0.03415509259259259</v>
      </c>
      <c r="G223" s="31" t="str">
        <f t="shared" si="30"/>
        <v> </v>
      </c>
      <c r="H223" s="31">
        <f t="shared" si="31"/>
        <v>55</v>
      </c>
      <c r="I223" s="31" t="str">
        <f t="shared" si="32"/>
        <v> </v>
      </c>
      <c r="J223" s="31" t="str">
        <f t="shared" si="33"/>
        <v> </v>
      </c>
      <c r="K223" s="31" t="str">
        <f t="shared" si="34"/>
        <v> </v>
      </c>
      <c r="L223" s="31" t="str">
        <f t="shared" si="35"/>
        <v> </v>
      </c>
      <c r="M223" s="31" t="str">
        <f t="shared" si="36"/>
        <v> </v>
      </c>
      <c r="N223" s="31" t="str">
        <f t="shared" si="37"/>
        <v> </v>
      </c>
      <c r="O223" s="31" t="str">
        <f t="shared" si="38"/>
        <v> </v>
      </c>
      <c r="P223" s="31" t="str">
        <f t="shared" si="39"/>
        <v> </v>
      </c>
      <c r="Q223" s="26" t="s">
        <v>27</v>
      </c>
      <c r="R223" s="27" t="str">
        <f>LOOKUP(B223,'Startovní listina'!$B$3:$B$288,'Startovní listina'!$F$3:$F$288)</f>
        <v>B</v>
      </c>
      <c r="S223" s="27" t="str">
        <f>LOOKUP(B223,'Startovní listina'!$B$3:$B$288,'Startovní listina'!$I$3:$I$288)</f>
        <v>N</v>
      </c>
      <c r="T223" s="27" t="str">
        <f>LOOKUP(B223,'Startovní listina'!$B$3:$B$288,'Startovní listina'!$J$3:$J$288)</f>
        <v>N</v>
      </c>
      <c r="U223" s="27" t="str">
        <f>LOOKUP(B223,'Startovní listina'!$B$3:$B$288,'Startovní listina'!$O$3:$O$288)</f>
        <v>N</v>
      </c>
      <c r="V223" s="27" t="str">
        <f>LOOKUP(B223,'Startovní listina'!$B$3:$B$288,'Startovní listina'!$P$3:$P$288)</f>
        <v>N</v>
      </c>
      <c r="W223" t="s">
        <v>27</v>
      </c>
      <c r="X223">
        <f>MAX(G$4:G222)+1</f>
        <v>104</v>
      </c>
      <c r="Y223">
        <f>MAX(H$4:H222)+1</f>
        <v>55</v>
      </c>
      <c r="Z223">
        <f>MAX(I$4:I222)+1</f>
        <v>28</v>
      </c>
      <c r="AA223">
        <f>MAX(J$4:J222)+1</f>
        <v>14</v>
      </c>
      <c r="AB223">
        <f>MAX(K$4:K222)+1</f>
        <v>3</v>
      </c>
      <c r="AC223">
        <f>MAX(L$4:L222)+1</f>
        <v>10</v>
      </c>
      <c r="AD223">
        <f>MAX(M$4:M222)+1</f>
        <v>6</v>
      </c>
      <c r="AE223">
        <f>MAX(N$4:N222)+1</f>
        <v>7</v>
      </c>
      <c r="AF223">
        <f>MAX(O$4:O222)+1</f>
        <v>30</v>
      </c>
      <c r="AG223" t="e">
        <f>MAX(#REF!)+1</f>
        <v>#REF!</v>
      </c>
      <c r="AH223">
        <f>MAX(P$4:P222)+1</f>
        <v>9</v>
      </c>
      <c r="AI223" t="e">
        <f>MAX(#REF!)+1</f>
        <v>#REF!</v>
      </c>
      <c r="AK223" s="28">
        <f>LOOKUP(R223,TR!$A$4:$A$11,TR!$B$4:$B$11)</f>
        <v>0.021863425925925925</v>
      </c>
    </row>
    <row r="224" spans="1:37" ht="12.75">
      <c r="A224" s="25" t="s">
        <v>247</v>
      </c>
      <c r="B224" s="29">
        <v>247</v>
      </c>
      <c r="C224" s="24" t="str">
        <f>LOOKUP(B224,'Startovní listina'!$B$3:$B$288,'Startovní listina'!$C$3:$C$288)</f>
        <v>Petržílek Zdeněk</v>
      </c>
      <c r="D224" s="24" t="str">
        <f>LOOKUP(B224,'Startovní listina'!$B$3:$B$288,'Startovní listina'!$D$3:$D$288)</f>
        <v>KRB Chrudim</v>
      </c>
      <c r="E224" s="25">
        <f>LOOKUP(B224,'Startovní listina'!$B$3:$B$288,'Startovní listina'!$E$3:$E$288)</f>
        <v>1955</v>
      </c>
      <c r="F224" s="30">
        <v>0.034201388888888885</v>
      </c>
      <c r="G224" s="31" t="str">
        <f t="shared" si="30"/>
        <v> </v>
      </c>
      <c r="H224" s="31" t="str">
        <f t="shared" si="31"/>
        <v> </v>
      </c>
      <c r="I224" s="31">
        <f t="shared" si="32"/>
        <v>28</v>
      </c>
      <c r="J224" s="31" t="str">
        <f t="shared" si="33"/>
        <v> </v>
      </c>
      <c r="K224" s="31" t="str">
        <f t="shared" si="34"/>
        <v> </v>
      </c>
      <c r="L224" s="31" t="str">
        <f t="shared" si="35"/>
        <v> </v>
      </c>
      <c r="M224" s="31" t="str">
        <f t="shared" si="36"/>
        <v> </v>
      </c>
      <c r="N224" s="31" t="str">
        <f t="shared" si="37"/>
        <v> </v>
      </c>
      <c r="O224" s="31" t="str">
        <f t="shared" si="38"/>
        <v> </v>
      </c>
      <c r="P224" s="31" t="str">
        <f t="shared" si="39"/>
        <v> </v>
      </c>
      <c r="Q224" s="26" t="s">
        <v>27</v>
      </c>
      <c r="R224" s="27" t="str">
        <f>LOOKUP(B224,'Startovní listina'!$B$3:$B$288,'Startovní listina'!$F$3:$F$288)</f>
        <v>C</v>
      </c>
      <c r="S224" s="27" t="str">
        <f>LOOKUP(B224,'Startovní listina'!$B$3:$B$288,'Startovní listina'!$I$3:$I$288)</f>
        <v>N</v>
      </c>
      <c r="T224" s="27" t="str">
        <f>LOOKUP(B224,'Startovní listina'!$B$3:$B$288,'Startovní listina'!$J$3:$J$288)</f>
        <v>N</v>
      </c>
      <c r="U224" s="27" t="str">
        <f>LOOKUP(B224,'Startovní listina'!$B$3:$B$288,'Startovní listina'!$O$3:$O$288)</f>
        <v>N</v>
      </c>
      <c r="V224" s="27" t="str">
        <f>LOOKUP(B224,'Startovní listina'!$B$3:$B$288,'Startovní listina'!$P$3:$P$288)</f>
        <v>N</v>
      </c>
      <c r="W224" t="s">
        <v>27</v>
      </c>
      <c r="X224">
        <f>MAX(G$4:G223)+1</f>
        <v>104</v>
      </c>
      <c r="Y224">
        <f>MAX(H$4:H223)+1</f>
        <v>56</v>
      </c>
      <c r="Z224">
        <f>MAX(I$4:I223)+1</f>
        <v>28</v>
      </c>
      <c r="AA224">
        <f>MAX(J$4:J223)+1</f>
        <v>14</v>
      </c>
      <c r="AB224">
        <f>MAX(K$4:K223)+1</f>
        <v>3</v>
      </c>
      <c r="AC224">
        <f>MAX(L$4:L223)+1</f>
        <v>10</v>
      </c>
      <c r="AD224">
        <f>MAX(M$4:M223)+1</f>
        <v>6</v>
      </c>
      <c r="AE224">
        <f>MAX(N$4:N223)+1</f>
        <v>7</v>
      </c>
      <c r="AF224">
        <f>MAX(O$4:O223)+1</f>
        <v>30</v>
      </c>
      <c r="AG224" t="e">
        <f>MAX(#REF!)+1</f>
        <v>#REF!</v>
      </c>
      <c r="AH224">
        <f>MAX(P$4:P223)+1</f>
        <v>9</v>
      </c>
      <c r="AI224" t="e">
        <f>MAX(#REF!)+1</f>
        <v>#REF!</v>
      </c>
      <c r="AK224" s="28">
        <f>LOOKUP(R224,TR!$A$4:$A$11,TR!$B$4:$B$11)</f>
        <v>0.02342592592592593</v>
      </c>
    </row>
    <row r="225" spans="1:37" ht="12.75">
      <c r="A225" s="25" t="s">
        <v>248</v>
      </c>
      <c r="B225" s="29">
        <v>379</v>
      </c>
      <c r="C225" s="24" t="str">
        <f>LOOKUP(B225,'Startovní listina'!$B$3:$B$288,'Startovní listina'!$C$3:$C$288)</f>
        <v>Holasová Jarmila</v>
      </c>
      <c r="D225" s="24" t="str">
        <f>LOOKUP(B225,'Startovní listina'!$B$3:$B$288,'Startovní listina'!$D$3:$D$288)</f>
        <v>Tragéd Team</v>
      </c>
      <c r="E225" s="25">
        <f>LOOKUP(B225,'Startovní listina'!$B$3:$B$288,'Startovní listina'!$E$3:$E$288)</f>
        <v>1954</v>
      </c>
      <c r="F225" s="30">
        <v>0.03431712962962963</v>
      </c>
      <c r="G225" s="31" t="str">
        <f t="shared" si="30"/>
        <v> </v>
      </c>
      <c r="H225" s="31" t="str">
        <f t="shared" si="31"/>
        <v> </v>
      </c>
      <c r="I225" s="31" t="str">
        <f t="shared" si="32"/>
        <v> </v>
      </c>
      <c r="J225" s="31" t="str">
        <f t="shared" si="33"/>
        <v> </v>
      </c>
      <c r="K225" s="31" t="str">
        <f t="shared" si="34"/>
        <v> </v>
      </c>
      <c r="L225" s="31" t="str">
        <f t="shared" si="35"/>
        <v> </v>
      </c>
      <c r="M225" s="31" t="str">
        <f t="shared" si="36"/>
        <v> </v>
      </c>
      <c r="N225" s="31">
        <f t="shared" si="37"/>
        <v>7</v>
      </c>
      <c r="O225" s="31" t="str">
        <f t="shared" si="38"/>
        <v> </v>
      </c>
      <c r="P225" s="31" t="str">
        <f t="shared" si="39"/>
        <v> </v>
      </c>
      <c r="Q225" s="26" t="s">
        <v>27</v>
      </c>
      <c r="R225" s="27" t="str">
        <f>LOOKUP(B225,'Startovní listina'!$B$3:$B$288,'Startovní listina'!$F$3:$F$288)</f>
        <v>H</v>
      </c>
      <c r="S225" s="27" t="str">
        <f>LOOKUP(B225,'Startovní listina'!$B$3:$B$288,'Startovní listina'!$I$3:$I$288)</f>
        <v>N</v>
      </c>
      <c r="T225" s="27" t="str">
        <f>LOOKUP(B225,'Startovní listina'!$B$3:$B$288,'Startovní listina'!$J$3:$J$288)</f>
        <v>N</v>
      </c>
      <c r="U225" s="27" t="str">
        <f>LOOKUP(B225,'Startovní listina'!$B$3:$B$288,'Startovní listina'!$O$3:$O$288)</f>
        <v>N</v>
      </c>
      <c r="V225" s="27" t="str">
        <f>LOOKUP(B225,'Startovní listina'!$B$3:$B$288,'Startovní listina'!$P$3:$P$288)</f>
        <v>N</v>
      </c>
      <c r="W225" t="s">
        <v>27</v>
      </c>
      <c r="X225">
        <f>MAX(G$4:G224)+1</f>
        <v>104</v>
      </c>
      <c r="Y225">
        <f>MAX(H$4:H224)+1</f>
        <v>56</v>
      </c>
      <c r="Z225">
        <f>MAX(I$4:I224)+1</f>
        <v>29</v>
      </c>
      <c r="AA225">
        <f>MAX(J$4:J224)+1</f>
        <v>14</v>
      </c>
      <c r="AB225">
        <f>MAX(K$4:K224)+1</f>
        <v>3</v>
      </c>
      <c r="AC225">
        <f>MAX(L$4:L224)+1</f>
        <v>10</v>
      </c>
      <c r="AD225">
        <f>MAX(M$4:M224)+1</f>
        <v>6</v>
      </c>
      <c r="AE225">
        <f>MAX(N$4:N224)+1</f>
        <v>7</v>
      </c>
      <c r="AF225">
        <f>MAX(O$4:O224)+1</f>
        <v>30</v>
      </c>
      <c r="AG225" t="e">
        <f>MAX(#REF!)+1</f>
        <v>#REF!</v>
      </c>
      <c r="AH225">
        <f>MAX(P$4:P224)+1</f>
        <v>9</v>
      </c>
      <c r="AI225" t="e">
        <f>MAX(#REF!)+1</f>
        <v>#REF!</v>
      </c>
      <c r="AK225" s="28">
        <f>LOOKUP(R225,TR!$A$4:$A$11,TR!$B$4:$B$11)</f>
        <v>0.02884259259259259</v>
      </c>
    </row>
    <row r="226" spans="1:37" ht="12.75">
      <c r="A226" s="25" t="s">
        <v>249</v>
      </c>
      <c r="B226" s="29">
        <v>20</v>
      </c>
      <c r="C226" s="24" t="str">
        <f>LOOKUP(B226,'Startovní listina'!$B$3:$B$288,'Startovní listina'!$C$3:$C$288)</f>
        <v>Desouza Davida</v>
      </c>
      <c r="D226" s="24" t="str">
        <f>LOOKUP(B226,'Startovní listina'!$B$3:$B$288,'Startovní listina'!$D$3:$D$288)</f>
        <v>Praha</v>
      </c>
      <c r="E226" s="25">
        <f>LOOKUP(B226,'Startovní listina'!$B$3:$B$288,'Startovní listina'!$E$3:$E$288)</f>
        <v>1977</v>
      </c>
      <c r="F226" s="30">
        <v>0.0343287037037037</v>
      </c>
      <c r="G226" s="31">
        <f t="shared" si="30"/>
        <v>104</v>
      </c>
      <c r="H226" s="31" t="str">
        <f t="shared" si="31"/>
        <v> </v>
      </c>
      <c r="I226" s="31" t="str">
        <f t="shared" si="32"/>
        <v> </v>
      </c>
      <c r="J226" s="31" t="str">
        <f t="shared" si="33"/>
        <v> </v>
      </c>
      <c r="K226" s="31" t="str">
        <f t="shared" si="34"/>
        <v> </v>
      </c>
      <c r="L226" s="31" t="str">
        <f t="shared" si="35"/>
        <v> </v>
      </c>
      <c r="M226" s="31" t="str">
        <f t="shared" si="36"/>
        <v> </v>
      </c>
      <c r="N226" s="31" t="str">
        <f t="shared" si="37"/>
        <v> </v>
      </c>
      <c r="O226" s="31" t="str">
        <f t="shared" si="38"/>
        <v> </v>
      </c>
      <c r="P226" s="31" t="str">
        <f t="shared" si="39"/>
        <v> </v>
      </c>
      <c r="Q226" s="26" t="s">
        <v>27</v>
      </c>
      <c r="R226" s="27" t="str">
        <f>LOOKUP(B226,'Startovní listina'!$B$3:$B$288,'Startovní listina'!$F$3:$F$288)</f>
        <v>A</v>
      </c>
      <c r="S226" s="27" t="str">
        <f>LOOKUP(B226,'Startovní listina'!$B$3:$B$288,'Startovní listina'!$I$3:$I$288)</f>
        <v>N</v>
      </c>
      <c r="T226" s="27" t="str">
        <f>LOOKUP(B226,'Startovní listina'!$B$3:$B$288,'Startovní listina'!$J$3:$J$288)</f>
        <v>N</v>
      </c>
      <c r="U226" s="27" t="str">
        <f>LOOKUP(B226,'Startovní listina'!$B$3:$B$288,'Startovní listina'!$O$3:$O$288)</f>
        <v>N</v>
      </c>
      <c r="V226" s="27" t="str">
        <f>LOOKUP(B226,'Startovní listina'!$B$3:$B$288,'Startovní listina'!$P$3:$P$288)</f>
        <v>N</v>
      </c>
      <c r="W226" t="s">
        <v>27</v>
      </c>
      <c r="X226">
        <f>MAX(G$4:G225)+1</f>
        <v>104</v>
      </c>
      <c r="Y226">
        <f>MAX(H$4:H225)+1</f>
        <v>56</v>
      </c>
      <c r="Z226">
        <f>MAX(I$4:I225)+1</f>
        <v>29</v>
      </c>
      <c r="AA226">
        <f>MAX(J$4:J225)+1</f>
        <v>14</v>
      </c>
      <c r="AB226">
        <f>MAX(K$4:K225)+1</f>
        <v>3</v>
      </c>
      <c r="AC226">
        <f>MAX(L$4:L225)+1</f>
        <v>10</v>
      </c>
      <c r="AD226">
        <f>MAX(M$4:M225)+1</f>
        <v>6</v>
      </c>
      <c r="AE226">
        <f>MAX(N$4:N225)+1</f>
        <v>8</v>
      </c>
      <c r="AF226">
        <f>MAX(O$4:O225)+1</f>
        <v>30</v>
      </c>
      <c r="AG226" t="e">
        <f>MAX(#REF!)+1</f>
        <v>#REF!</v>
      </c>
      <c r="AH226">
        <f>MAX(P$4:P225)+1</f>
        <v>9</v>
      </c>
      <c r="AI226" t="e">
        <f>MAX(#REF!)+1</f>
        <v>#REF!</v>
      </c>
      <c r="AK226" s="28">
        <f>LOOKUP(R226,TR!$A$4:$A$11,TR!$B$4:$B$11)</f>
        <v>0.020439814814814817</v>
      </c>
    </row>
    <row r="227" spans="1:37" ht="12.75">
      <c r="A227" s="25" t="s">
        <v>250</v>
      </c>
      <c r="B227" s="29">
        <v>396</v>
      </c>
      <c r="C227" s="24" t="str">
        <f>LOOKUP(B227,'Startovní listina'!$B$3:$B$288,'Startovní listina'!$C$3:$C$288)</f>
        <v>Klouparová Kateřina</v>
      </c>
      <c r="D227" s="24" t="str">
        <f>LOOKUP(B227,'Startovní listina'!$B$3:$B$288,'Startovní listina'!$D$3:$D$288)</f>
        <v>Tragéd Team</v>
      </c>
      <c r="E227" s="25">
        <f>LOOKUP(B227,'Startovní listina'!$B$3:$B$288,'Startovní listina'!$E$3:$E$288)</f>
        <v>1980</v>
      </c>
      <c r="F227" s="30">
        <v>0.03436342592592593</v>
      </c>
      <c r="G227" s="31" t="str">
        <f t="shared" si="30"/>
        <v> </v>
      </c>
      <c r="H227" s="31" t="str">
        <f t="shared" si="31"/>
        <v> </v>
      </c>
      <c r="I227" s="31" t="str">
        <f t="shared" si="32"/>
        <v> </v>
      </c>
      <c r="J227" s="31" t="str">
        <f t="shared" si="33"/>
        <v> </v>
      </c>
      <c r="K227" s="31" t="str">
        <f t="shared" si="34"/>
        <v> </v>
      </c>
      <c r="L227" s="31">
        <f t="shared" si="35"/>
        <v>10</v>
      </c>
      <c r="M227" s="31" t="str">
        <f t="shared" si="36"/>
        <v> </v>
      </c>
      <c r="N227" s="31" t="str">
        <f t="shared" si="37"/>
        <v> </v>
      </c>
      <c r="O227" s="31" t="str">
        <f t="shared" si="38"/>
        <v> </v>
      </c>
      <c r="P227" s="31" t="str">
        <f t="shared" si="39"/>
        <v> </v>
      </c>
      <c r="Q227" s="26" t="s">
        <v>27</v>
      </c>
      <c r="R227" s="27" t="str">
        <f>LOOKUP(B227,'Startovní listina'!$B$3:$B$288,'Startovní listina'!$F$3:$F$288)</f>
        <v>F</v>
      </c>
      <c r="S227" s="27" t="str">
        <f>LOOKUP(B227,'Startovní listina'!$B$3:$B$288,'Startovní listina'!$I$3:$I$288)</f>
        <v>N</v>
      </c>
      <c r="T227" s="27" t="str">
        <f>LOOKUP(B227,'Startovní listina'!$B$3:$B$288,'Startovní listina'!$J$3:$J$288)</f>
        <v>N</v>
      </c>
      <c r="U227" s="27" t="str">
        <f>LOOKUP(B227,'Startovní listina'!$B$3:$B$288,'Startovní listina'!$O$3:$O$288)</f>
        <v>N</v>
      </c>
      <c r="V227" s="27" t="str">
        <f>LOOKUP(B227,'Startovní listina'!$B$3:$B$288,'Startovní listina'!$P$3:$P$288)</f>
        <v>N</v>
      </c>
      <c r="W227" t="s">
        <v>27</v>
      </c>
      <c r="X227">
        <f>MAX(G$4:G226)+1</f>
        <v>105</v>
      </c>
      <c r="Y227">
        <f>MAX(H$4:H226)+1</f>
        <v>56</v>
      </c>
      <c r="Z227">
        <f>MAX(I$4:I226)+1</f>
        <v>29</v>
      </c>
      <c r="AA227">
        <f>MAX(J$4:J226)+1</f>
        <v>14</v>
      </c>
      <c r="AB227">
        <f>MAX(K$4:K226)+1</f>
        <v>3</v>
      </c>
      <c r="AC227">
        <f>MAX(L$4:L226)+1</f>
        <v>10</v>
      </c>
      <c r="AD227">
        <f>MAX(M$4:M226)+1</f>
        <v>6</v>
      </c>
      <c r="AE227">
        <f>MAX(N$4:N226)+1</f>
        <v>8</v>
      </c>
      <c r="AF227">
        <f>MAX(O$4:O226)+1</f>
        <v>30</v>
      </c>
      <c r="AG227" t="e">
        <f>MAX(#REF!)+1</f>
        <v>#REF!</v>
      </c>
      <c r="AH227">
        <f>MAX(P$4:P226)+1</f>
        <v>9</v>
      </c>
      <c r="AI227" t="e">
        <f>MAX(#REF!)+1</f>
        <v>#REF!</v>
      </c>
      <c r="AK227" s="28">
        <f>LOOKUP(R227,TR!$A$4:$A$11,TR!$B$4:$B$11)</f>
        <v>0.024189814814814817</v>
      </c>
    </row>
    <row r="228" spans="1:37" ht="12.75">
      <c r="A228" s="25" t="s">
        <v>251</v>
      </c>
      <c r="B228" s="29">
        <v>96</v>
      </c>
      <c r="C228" s="24" t="str">
        <f>LOOKUP(B228,'Startovní listina'!$B$3:$B$288,'Startovní listina'!$C$3:$C$288)</f>
        <v>Papaj Petr</v>
      </c>
      <c r="D228" s="24" t="str">
        <f>LOOKUP(B228,'Startovní listina'!$B$3:$B$288,'Startovní listina'!$D$3:$D$288)</f>
        <v>Kanoistika Poděbrady </v>
      </c>
      <c r="E228" s="25">
        <f>LOOKUP(B228,'Startovní listina'!$B$3:$B$288,'Startovní listina'!$E$3:$E$288)</f>
        <v>1992</v>
      </c>
      <c r="F228" s="30">
        <v>0.03439814814814814</v>
      </c>
      <c r="G228" s="31">
        <f t="shared" si="30"/>
        <v>105</v>
      </c>
      <c r="H228" s="31" t="str">
        <f t="shared" si="31"/>
        <v> </v>
      </c>
      <c r="I228" s="31" t="str">
        <f t="shared" si="32"/>
        <v> </v>
      </c>
      <c r="J228" s="31" t="str">
        <f t="shared" si="33"/>
        <v> </v>
      </c>
      <c r="K228" s="31" t="str">
        <f t="shared" si="34"/>
        <v> </v>
      </c>
      <c r="L228" s="31" t="str">
        <f t="shared" si="35"/>
        <v> </v>
      </c>
      <c r="M228" s="31" t="str">
        <f t="shared" si="36"/>
        <v> </v>
      </c>
      <c r="N228" s="31" t="str">
        <f t="shared" si="37"/>
        <v> </v>
      </c>
      <c r="O228" s="31" t="str">
        <f t="shared" si="38"/>
        <v> </v>
      </c>
      <c r="P228" s="31" t="str">
        <f t="shared" si="39"/>
        <v> </v>
      </c>
      <c r="Q228" s="26" t="s">
        <v>27</v>
      </c>
      <c r="R228" s="27" t="str">
        <f>LOOKUP(B228,'Startovní listina'!$B$3:$B$288,'Startovní listina'!$F$3:$F$288)</f>
        <v>A</v>
      </c>
      <c r="S228" s="27" t="str">
        <f>LOOKUP(B228,'Startovní listina'!$B$3:$B$288,'Startovní listina'!$I$3:$I$288)</f>
        <v>N</v>
      </c>
      <c r="T228" s="27" t="str">
        <f>LOOKUP(B228,'Startovní listina'!$B$3:$B$288,'Startovní listina'!$J$3:$J$288)</f>
        <v>N</v>
      </c>
      <c r="U228" s="27" t="str">
        <f>LOOKUP(B228,'Startovní listina'!$B$3:$B$288,'Startovní listina'!$O$3:$O$288)</f>
        <v>N</v>
      </c>
      <c r="V228" s="27" t="str">
        <f>LOOKUP(B228,'Startovní listina'!$B$3:$B$288,'Startovní listina'!$P$3:$P$288)</f>
        <v>N</v>
      </c>
      <c r="W228" t="s">
        <v>27</v>
      </c>
      <c r="X228">
        <f>MAX(G$4:G227)+1</f>
        <v>105</v>
      </c>
      <c r="Y228">
        <f>MAX(H$4:H227)+1</f>
        <v>56</v>
      </c>
      <c r="Z228">
        <f>MAX(I$4:I227)+1</f>
        <v>29</v>
      </c>
      <c r="AA228">
        <f>MAX(J$4:J227)+1</f>
        <v>14</v>
      </c>
      <c r="AB228">
        <f>MAX(K$4:K227)+1</f>
        <v>3</v>
      </c>
      <c r="AC228">
        <f>MAX(L$4:L227)+1</f>
        <v>11</v>
      </c>
      <c r="AD228">
        <f>MAX(M$4:M227)+1</f>
        <v>6</v>
      </c>
      <c r="AE228">
        <f>MAX(N$4:N227)+1</f>
        <v>8</v>
      </c>
      <c r="AF228">
        <f>MAX(O$4:O227)+1</f>
        <v>30</v>
      </c>
      <c r="AG228" t="e">
        <f>MAX(#REF!)+1</f>
        <v>#REF!</v>
      </c>
      <c r="AH228">
        <f>MAX(P$4:P227)+1</f>
        <v>9</v>
      </c>
      <c r="AI228" t="e">
        <f>MAX(#REF!)+1</f>
        <v>#REF!</v>
      </c>
      <c r="AK228" s="28">
        <f>LOOKUP(R228,TR!$A$4:$A$11,TR!$B$4:$B$11)</f>
        <v>0.020439814814814817</v>
      </c>
    </row>
    <row r="229" spans="1:37" ht="12.75">
      <c r="A229" s="25" t="s">
        <v>252</v>
      </c>
      <c r="B229" s="29">
        <v>366</v>
      </c>
      <c r="C229" s="24" t="str">
        <f>LOOKUP(B229,'Startovní listina'!$B$3:$B$288,'Startovní listina'!$C$3:$C$288)</f>
        <v>Alferyová Lenka</v>
      </c>
      <c r="D229" s="24" t="str">
        <f>LOOKUP(B229,'Startovní listina'!$B$3:$B$288,'Startovní listina'!$D$3:$D$288)</f>
        <v>Sokol Král. Vinohrady</v>
      </c>
      <c r="E229" s="25">
        <f>LOOKUP(B229,'Startovní listina'!$B$3:$B$288,'Startovní listina'!$E$3:$E$288)</f>
        <v>1966</v>
      </c>
      <c r="F229" s="30">
        <v>0.03443287037037037</v>
      </c>
      <c r="G229" s="31" t="str">
        <f t="shared" si="30"/>
        <v> </v>
      </c>
      <c r="H229" s="31" t="str">
        <f t="shared" si="31"/>
        <v> </v>
      </c>
      <c r="I229" s="31" t="str">
        <f t="shared" si="32"/>
        <v> </v>
      </c>
      <c r="J229" s="31" t="str">
        <f t="shared" si="33"/>
        <v> </v>
      </c>
      <c r="K229" s="31" t="str">
        <f t="shared" si="34"/>
        <v> </v>
      </c>
      <c r="L229" s="31" t="str">
        <f t="shared" si="35"/>
        <v> </v>
      </c>
      <c r="M229" s="31">
        <f t="shared" si="36"/>
        <v>6</v>
      </c>
      <c r="N229" s="31" t="str">
        <f t="shared" si="37"/>
        <v> </v>
      </c>
      <c r="O229" s="31" t="str">
        <f t="shared" si="38"/>
        <v> </v>
      </c>
      <c r="P229" s="31" t="str">
        <f t="shared" si="39"/>
        <v> </v>
      </c>
      <c r="Q229" s="26" t="s">
        <v>27</v>
      </c>
      <c r="R229" s="27" t="str">
        <f>LOOKUP(B229,'Startovní listina'!$B$3:$B$288,'Startovní listina'!$F$3:$F$288)</f>
        <v>G</v>
      </c>
      <c r="S229" s="27" t="str">
        <f>LOOKUP(B229,'Startovní listina'!$B$3:$B$288,'Startovní listina'!$I$3:$I$288)</f>
        <v>N</v>
      </c>
      <c r="T229" s="27" t="str">
        <f>LOOKUP(B229,'Startovní listina'!$B$3:$B$288,'Startovní listina'!$J$3:$J$288)</f>
        <v>N</v>
      </c>
      <c r="U229" s="27" t="str">
        <f>LOOKUP(B229,'Startovní listina'!$B$3:$B$288,'Startovní listina'!$O$3:$O$288)</f>
        <v>N</v>
      </c>
      <c r="V229" s="27" t="str">
        <f>LOOKUP(B229,'Startovní listina'!$B$3:$B$288,'Startovní listina'!$P$3:$P$288)</f>
        <v>N</v>
      </c>
      <c r="W229" t="s">
        <v>27</v>
      </c>
      <c r="X229">
        <f>MAX(G$4:G228)+1</f>
        <v>106</v>
      </c>
      <c r="Y229">
        <f>MAX(H$4:H228)+1</f>
        <v>56</v>
      </c>
      <c r="Z229">
        <f>MAX(I$4:I228)+1</f>
        <v>29</v>
      </c>
      <c r="AA229">
        <f>MAX(J$4:J228)+1</f>
        <v>14</v>
      </c>
      <c r="AB229">
        <f>MAX(K$4:K228)+1</f>
        <v>3</v>
      </c>
      <c r="AC229">
        <f>MAX(L$4:L228)+1</f>
        <v>11</v>
      </c>
      <c r="AD229">
        <f>MAX(M$4:M228)+1</f>
        <v>6</v>
      </c>
      <c r="AE229">
        <f>MAX(N$4:N228)+1</f>
        <v>8</v>
      </c>
      <c r="AF229">
        <f>MAX(O$4:O228)+1</f>
        <v>30</v>
      </c>
      <c r="AG229" t="e">
        <f>MAX(#REF!)+1</f>
        <v>#REF!</v>
      </c>
      <c r="AH229">
        <f>MAX(P$4:P228)+1</f>
        <v>9</v>
      </c>
      <c r="AI229" t="e">
        <f>MAX(#REF!)+1</f>
        <v>#REF!</v>
      </c>
      <c r="AK229" s="28">
        <f>LOOKUP(R229,TR!$A$4:$A$11,TR!$B$4:$B$11)</f>
        <v>0.0249537037037037</v>
      </c>
    </row>
    <row r="230" spans="1:37" ht="12.75">
      <c r="A230" s="25" t="s">
        <v>253</v>
      </c>
      <c r="B230" s="29">
        <v>306</v>
      </c>
      <c r="C230" s="24" t="str">
        <f>LOOKUP(B230,'Startovní listina'!$B$3:$B$288,'Startovní listina'!$C$3:$C$288)</f>
        <v>Matysík Vladimír</v>
      </c>
      <c r="D230" s="24" t="str">
        <f>LOOKUP(B230,'Startovní listina'!$B$3:$B$288,'Startovní listina'!$D$3:$D$288)</f>
        <v>Ostrava</v>
      </c>
      <c r="E230" s="25">
        <f>LOOKUP(B230,'Startovní listina'!$B$3:$B$288,'Startovní listina'!$E$3:$E$288)</f>
        <v>1948</v>
      </c>
      <c r="F230" s="30">
        <v>0.034479166666666665</v>
      </c>
      <c r="G230" s="31" t="str">
        <f t="shared" si="30"/>
        <v> </v>
      </c>
      <c r="H230" s="31" t="str">
        <f t="shared" si="31"/>
        <v> </v>
      </c>
      <c r="I230" s="31" t="str">
        <f t="shared" si="32"/>
        <v> </v>
      </c>
      <c r="J230" s="31">
        <f t="shared" si="33"/>
        <v>14</v>
      </c>
      <c r="K230" s="31" t="str">
        <f t="shared" si="34"/>
        <v> </v>
      </c>
      <c r="L230" s="31" t="str">
        <f t="shared" si="35"/>
        <v> </v>
      </c>
      <c r="M230" s="31" t="str">
        <f t="shared" si="36"/>
        <v> </v>
      </c>
      <c r="N230" s="31" t="str">
        <f t="shared" si="37"/>
        <v> </v>
      </c>
      <c r="O230" s="31" t="str">
        <f t="shared" si="38"/>
        <v> </v>
      </c>
      <c r="P230" s="31" t="str">
        <f t="shared" si="39"/>
        <v> </v>
      </c>
      <c r="Q230" s="26" t="s">
        <v>27</v>
      </c>
      <c r="R230" s="27" t="str">
        <f>LOOKUP(B230,'Startovní listina'!$B$3:$B$288,'Startovní listina'!$F$3:$F$288)</f>
        <v>D</v>
      </c>
      <c r="S230" s="27" t="str">
        <f>LOOKUP(B230,'Startovní listina'!$B$3:$B$288,'Startovní listina'!$I$3:$I$288)</f>
        <v>N</v>
      </c>
      <c r="T230" s="27" t="str">
        <f>LOOKUP(B230,'Startovní listina'!$B$3:$B$288,'Startovní listina'!$J$3:$J$288)</f>
        <v>N</v>
      </c>
      <c r="U230" s="27" t="str">
        <f>LOOKUP(B230,'Startovní listina'!$B$3:$B$288,'Startovní listina'!$O$3:$O$288)</f>
        <v>N</v>
      </c>
      <c r="V230" s="27" t="str">
        <f>LOOKUP(B230,'Startovní listina'!$B$3:$B$288,'Startovní listina'!$P$3:$P$288)</f>
        <v>N</v>
      </c>
      <c r="W230" t="s">
        <v>27</v>
      </c>
      <c r="X230">
        <f>MAX(G$4:G229)+1</f>
        <v>106</v>
      </c>
      <c r="Y230">
        <f>MAX(H$4:H229)+1</f>
        <v>56</v>
      </c>
      <c r="Z230">
        <f>MAX(I$4:I229)+1</f>
        <v>29</v>
      </c>
      <c r="AA230">
        <f>MAX(J$4:J229)+1</f>
        <v>14</v>
      </c>
      <c r="AB230">
        <f>MAX(K$4:K229)+1</f>
        <v>3</v>
      </c>
      <c r="AC230">
        <f>MAX(L$4:L229)+1</f>
        <v>11</v>
      </c>
      <c r="AD230">
        <f>MAX(M$4:M229)+1</f>
        <v>7</v>
      </c>
      <c r="AE230">
        <f>MAX(N$4:N229)+1</f>
        <v>8</v>
      </c>
      <c r="AF230">
        <f>MAX(O$4:O229)+1</f>
        <v>30</v>
      </c>
      <c r="AG230" t="e">
        <f>MAX(#REF!)+1</f>
        <v>#REF!</v>
      </c>
      <c r="AH230">
        <f>MAX(P$4:P229)+1</f>
        <v>9</v>
      </c>
      <c r="AI230" t="e">
        <f>MAX(#REF!)+1</f>
        <v>#REF!</v>
      </c>
      <c r="AK230" s="28">
        <f>LOOKUP(R230,TR!$A$4:$A$11,TR!$B$4:$B$11)</f>
        <v>0.025543981481481483</v>
      </c>
    </row>
    <row r="231" spans="1:37" ht="12.75">
      <c r="A231" s="25" t="s">
        <v>254</v>
      </c>
      <c r="B231" s="29">
        <v>142</v>
      </c>
      <c r="C231" s="24" t="str">
        <f>LOOKUP(B231,'Startovní listina'!$B$3:$B$288,'Startovní listina'!$C$3:$C$288)</f>
        <v>Lemfeld Tomáš</v>
      </c>
      <c r="D231" s="24" t="str">
        <f>LOOKUP(B231,'Startovní listina'!$B$3:$B$288,'Startovní listina'!$D$3:$D$288)</f>
        <v>Praha 3 - Žižkov</v>
      </c>
      <c r="E231" s="25">
        <f>LOOKUP(B231,'Startovní listina'!$B$3:$B$288,'Startovní listina'!$E$3:$E$288)</f>
        <v>1966</v>
      </c>
      <c r="F231" s="30">
        <v>0.034722222222222224</v>
      </c>
      <c r="G231" s="31" t="str">
        <f t="shared" si="30"/>
        <v> </v>
      </c>
      <c r="H231" s="31">
        <f t="shared" si="31"/>
        <v>56</v>
      </c>
      <c r="I231" s="31" t="str">
        <f t="shared" si="32"/>
        <v> </v>
      </c>
      <c r="J231" s="31" t="str">
        <f t="shared" si="33"/>
        <v> </v>
      </c>
      <c r="K231" s="31" t="str">
        <f t="shared" si="34"/>
        <v> </v>
      </c>
      <c r="L231" s="31" t="str">
        <f t="shared" si="35"/>
        <v> </v>
      </c>
      <c r="M231" s="31" t="str">
        <f t="shared" si="36"/>
        <v> </v>
      </c>
      <c r="N231" s="31" t="str">
        <f t="shared" si="37"/>
        <v> </v>
      </c>
      <c r="O231" s="31" t="str">
        <f t="shared" si="38"/>
        <v> </v>
      </c>
      <c r="P231" s="31" t="str">
        <f t="shared" si="39"/>
        <v> </v>
      </c>
      <c r="Q231" s="26" t="s">
        <v>27</v>
      </c>
      <c r="R231" s="27" t="str">
        <f>LOOKUP(B231,'Startovní listina'!$B$3:$B$288,'Startovní listina'!$F$3:$F$288)</f>
        <v>B</v>
      </c>
      <c r="S231" s="27" t="str">
        <f>LOOKUP(B231,'Startovní listina'!$B$3:$B$288,'Startovní listina'!$I$3:$I$288)</f>
        <v>N</v>
      </c>
      <c r="T231" s="27" t="str">
        <f>LOOKUP(B231,'Startovní listina'!$B$3:$B$288,'Startovní listina'!$J$3:$J$288)</f>
        <v>N</v>
      </c>
      <c r="U231" s="27" t="str">
        <f>LOOKUP(B231,'Startovní listina'!$B$3:$B$288,'Startovní listina'!$O$3:$O$288)</f>
        <v>N</v>
      </c>
      <c r="V231" s="27" t="str">
        <f>LOOKUP(B231,'Startovní listina'!$B$3:$B$288,'Startovní listina'!$P$3:$P$288)</f>
        <v>N</v>
      </c>
      <c r="W231" t="s">
        <v>27</v>
      </c>
      <c r="X231">
        <f>MAX(G$4:G230)+1</f>
        <v>106</v>
      </c>
      <c r="Y231">
        <f>MAX(H$4:H230)+1</f>
        <v>56</v>
      </c>
      <c r="Z231">
        <f>MAX(I$4:I230)+1</f>
        <v>29</v>
      </c>
      <c r="AA231">
        <f>MAX(J$4:J230)+1</f>
        <v>15</v>
      </c>
      <c r="AB231">
        <f>MAX(K$4:K230)+1</f>
        <v>3</v>
      </c>
      <c r="AC231">
        <f>MAX(L$4:L230)+1</f>
        <v>11</v>
      </c>
      <c r="AD231">
        <f>MAX(M$4:M230)+1</f>
        <v>7</v>
      </c>
      <c r="AE231">
        <f>MAX(N$4:N230)+1</f>
        <v>8</v>
      </c>
      <c r="AF231">
        <f>MAX(O$4:O230)+1</f>
        <v>30</v>
      </c>
      <c r="AG231" t="e">
        <f>MAX(#REF!)+1</f>
        <v>#REF!</v>
      </c>
      <c r="AH231">
        <f>MAX(P$4:P230)+1</f>
        <v>9</v>
      </c>
      <c r="AI231" t="e">
        <f>MAX(#REF!)+1</f>
        <v>#REF!</v>
      </c>
      <c r="AK231" s="28">
        <f>LOOKUP(R231,TR!$A$4:$A$11,TR!$B$4:$B$11)</f>
        <v>0.021863425925925925</v>
      </c>
    </row>
    <row r="232" spans="1:37" ht="12.75">
      <c r="A232" s="25" t="s">
        <v>255</v>
      </c>
      <c r="B232" s="29">
        <v>357</v>
      </c>
      <c r="C232" s="24" t="str">
        <f>LOOKUP(B232,'Startovní listina'!$B$3:$B$288,'Startovní listina'!$C$3:$C$288)</f>
        <v>Blahová Jaroslava</v>
      </c>
      <c r="D232" s="24" t="str">
        <f>LOOKUP(B232,'Startovní listina'!$B$3:$B$288,'Startovní listina'!$D$3:$D$288)</f>
        <v>BK Vísky</v>
      </c>
      <c r="E232" s="25">
        <f>LOOKUP(B232,'Startovní listina'!$B$3:$B$288,'Startovní listina'!$E$3:$E$288)</f>
        <v>1967</v>
      </c>
      <c r="F232" s="30">
        <v>0.034756944444444444</v>
      </c>
      <c r="G232" s="31" t="str">
        <f t="shared" si="30"/>
        <v> </v>
      </c>
      <c r="H232" s="31" t="str">
        <f t="shared" si="31"/>
        <v> </v>
      </c>
      <c r="I232" s="31" t="str">
        <f t="shared" si="32"/>
        <v> </v>
      </c>
      <c r="J232" s="31" t="str">
        <f t="shared" si="33"/>
        <v> </v>
      </c>
      <c r="K232" s="31" t="str">
        <f t="shared" si="34"/>
        <v> </v>
      </c>
      <c r="L232" s="31" t="str">
        <f t="shared" si="35"/>
        <v> </v>
      </c>
      <c r="M232" s="31">
        <f t="shared" si="36"/>
        <v>7</v>
      </c>
      <c r="N232" s="31" t="str">
        <f t="shared" si="37"/>
        <v> </v>
      </c>
      <c r="O232" s="31" t="str">
        <f t="shared" si="38"/>
        <v> </v>
      </c>
      <c r="P232" s="31" t="str">
        <f t="shared" si="39"/>
        <v> </v>
      </c>
      <c r="Q232" s="26" t="s">
        <v>27</v>
      </c>
      <c r="R232" s="27" t="str">
        <f>LOOKUP(B232,'Startovní listina'!$B$3:$B$288,'Startovní listina'!$F$3:$F$288)</f>
        <v>G</v>
      </c>
      <c r="S232" s="27" t="str">
        <f>LOOKUP(B232,'Startovní listina'!$B$3:$B$288,'Startovní listina'!$I$3:$I$288)</f>
        <v>N</v>
      </c>
      <c r="T232" s="27" t="str">
        <f>LOOKUP(B232,'Startovní listina'!$B$3:$B$288,'Startovní listina'!$J$3:$J$288)</f>
        <v>N</v>
      </c>
      <c r="U232" s="27" t="str">
        <f>LOOKUP(B232,'Startovní listina'!$B$3:$B$288,'Startovní listina'!$O$3:$O$288)</f>
        <v>N</v>
      </c>
      <c r="V232" s="27" t="str">
        <f>LOOKUP(B232,'Startovní listina'!$B$3:$B$288,'Startovní listina'!$P$3:$P$288)</f>
        <v>N</v>
      </c>
      <c r="W232" t="s">
        <v>27</v>
      </c>
      <c r="X232">
        <f>MAX(G$4:G231)+1</f>
        <v>106</v>
      </c>
      <c r="Y232">
        <f>MAX(H$4:H231)+1</f>
        <v>57</v>
      </c>
      <c r="Z232">
        <f>MAX(I$4:I231)+1</f>
        <v>29</v>
      </c>
      <c r="AA232">
        <f>MAX(J$4:J231)+1</f>
        <v>15</v>
      </c>
      <c r="AB232">
        <f>MAX(K$4:K231)+1</f>
        <v>3</v>
      </c>
      <c r="AC232">
        <f>MAX(L$4:L231)+1</f>
        <v>11</v>
      </c>
      <c r="AD232">
        <f>MAX(M$4:M231)+1</f>
        <v>7</v>
      </c>
      <c r="AE232">
        <f>MAX(N$4:N231)+1</f>
        <v>8</v>
      </c>
      <c r="AF232">
        <f>MAX(O$4:O231)+1</f>
        <v>30</v>
      </c>
      <c r="AG232" t="e">
        <f>MAX(#REF!)+1</f>
        <v>#REF!</v>
      </c>
      <c r="AH232">
        <f>MAX(P$4:P231)+1</f>
        <v>9</v>
      </c>
      <c r="AI232" t="e">
        <f>MAX(#REF!)+1</f>
        <v>#REF!</v>
      </c>
      <c r="AK232" s="28">
        <f>LOOKUP(R232,TR!$A$4:$A$11,TR!$B$4:$B$11)</f>
        <v>0.0249537037037037</v>
      </c>
    </row>
    <row r="233" spans="1:37" ht="12.75">
      <c r="A233" s="25" t="s">
        <v>256</v>
      </c>
      <c r="B233" s="29">
        <v>380</v>
      </c>
      <c r="C233" s="24" t="str">
        <f>LOOKUP(B233,'Startovní listina'!$B$3:$B$288,'Startovní listina'!$C$3:$C$288)</f>
        <v>Breburdová Hana</v>
      </c>
      <c r="D233" s="24" t="str">
        <f>LOOKUP(B233,'Startovní listina'!$B$3:$B$288,'Startovní listina'!$D$3:$D$288)</f>
        <v>Praha</v>
      </c>
      <c r="E233" s="25">
        <f>LOOKUP(B233,'Startovní listina'!$B$3:$B$288,'Startovní listina'!$E$3:$E$288)</f>
        <v>1961</v>
      </c>
      <c r="F233" s="30">
        <v>0.03481481481481481</v>
      </c>
      <c r="G233" s="31" t="str">
        <f t="shared" si="30"/>
        <v> </v>
      </c>
      <c r="H233" s="31" t="str">
        <f t="shared" si="31"/>
        <v> </v>
      </c>
      <c r="I233" s="31" t="str">
        <f t="shared" si="32"/>
        <v> </v>
      </c>
      <c r="J233" s="31" t="str">
        <f t="shared" si="33"/>
        <v> </v>
      </c>
      <c r="K233" s="31" t="str">
        <f t="shared" si="34"/>
        <v> </v>
      </c>
      <c r="L233" s="31" t="str">
        <f t="shared" si="35"/>
        <v> </v>
      </c>
      <c r="M233" s="31" t="str">
        <f t="shared" si="36"/>
        <v> </v>
      </c>
      <c r="N233" s="31">
        <f t="shared" si="37"/>
        <v>8</v>
      </c>
      <c r="O233" s="31" t="str">
        <f t="shared" si="38"/>
        <v> </v>
      </c>
      <c r="P233" s="31" t="str">
        <f t="shared" si="39"/>
        <v> </v>
      </c>
      <c r="Q233" s="26" t="s">
        <v>27</v>
      </c>
      <c r="R233" s="27" t="str">
        <f>LOOKUP(B233,'Startovní listina'!$B$3:$B$288,'Startovní listina'!$F$3:$F$288)</f>
        <v>H</v>
      </c>
      <c r="S233" s="27" t="str">
        <f>LOOKUP(B233,'Startovní listina'!$B$3:$B$288,'Startovní listina'!$I$3:$I$288)</f>
        <v>N</v>
      </c>
      <c r="T233" s="27" t="str">
        <f>LOOKUP(B233,'Startovní listina'!$B$3:$B$288,'Startovní listina'!$J$3:$J$288)</f>
        <v>N</v>
      </c>
      <c r="U233" s="27" t="str">
        <f>LOOKUP(B233,'Startovní listina'!$B$3:$B$288,'Startovní listina'!$O$3:$O$288)</f>
        <v>N</v>
      </c>
      <c r="V233" s="27" t="str">
        <f>LOOKUP(B233,'Startovní listina'!$B$3:$B$288,'Startovní listina'!$P$3:$P$288)</f>
        <v>N</v>
      </c>
      <c r="W233" t="s">
        <v>27</v>
      </c>
      <c r="X233">
        <f>MAX(G$4:G232)+1</f>
        <v>106</v>
      </c>
      <c r="Y233">
        <f>MAX(H$4:H232)+1</f>
        <v>57</v>
      </c>
      <c r="Z233">
        <f>MAX(I$4:I232)+1</f>
        <v>29</v>
      </c>
      <c r="AA233">
        <f>MAX(J$4:J232)+1</f>
        <v>15</v>
      </c>
      <c r="AB233">
        <f>MAX(K$4:K232)+1</f>
        <v>3</v>
      </c>
      <c r="AC233">
        <f>MAX(L$4:L232)+1</f>
        <v>11</v>
      </c>
      <c r="AD233">
        <f>MAX(M$4:M232)+1</f>
        <v>8</v>
      </c>
      <c r="AE233">
        <f>MAX(N$4:N232)+1</f>
        <v>8</v>
      </c>
      <c r="AF233">
        <f>MAX(O$4:O232)+1</f>
        <v>30</v>
      </c>
      <c r="AG233" t="e">
        <f>MAX(#REF!)+1</f>
        <v>#REF!</v>
      </c>
      <c r="AH233">
        <f>MAX(P$4:P232)+1</f>
        <v>9</v>
      </c>
      <c r="AI233" t="e">
        <f>MAX(#REF!)+1</f>
        <v>#REF!</v>
      </c>
      <c r="AK233" s="28">
        <f>LOOKUP(R233,TR!$A$4:$A$11,TR!$B$4:$B$11)</f>
        <v>0.02884259259259259</v>
      </c>
    </row>
    <row r="234" spans="1:37" ht="12.75">
      <c r="A234" s="25" t="s">
        <v>257</v>
      </c>
      <c r="B234" s="29">
        <v>43</v>
      </c>
      <c r="C234" s="24" t="str">
        <f>LOOKUP(B234,'Startovní listina'!$B$3:$B$288,'Startovní listina'!$C$3:$C$288)</f>
        <v>Štěpánek Michal</v>
      </c>
      <c r="D234" s="24" t="str">
        <f>LOOKUP(B234,'Startovní listina'!$B$3:$B$288,'Startovní listina'!$D$3:$D$288)</f>
        <v>Traged Team Praha</v>
      </c>
      <c r="E234" s="25">
        <f>LOOKUP(B234,'Startovní listina'!$B$3:$B$288,'Startovní listina'!$E$3:$E$288)</f>
        <v>1980</v>
      </c>
      <c r="F234" s="30">
        <v>0.034861111111111114</v>
      </c>
      <c r="G234" s="31">
        <f t="shared" si="30"/>
        <v>106</v>
      </c>
      <c r="H234" s="31" t="str">
        <f t="shared" si="31"/>
        <v> </v>
      </c>
      <c r="I234" s="31" t="str">
        <f t="shared" si="32"/>
        <v> </v>
      </c>
      <c r="J234" s="31" t="str">
        <f t="shared" si="33"/>
        <v> </v>
      </c>
      <c r="K234" s="31" t="str">
        <f t="shared" si="34"/>
        <v> </v>
      </c>
      <c r="L234" s="31" t="str">
        <f t="shared" si="35"/>
        <v> </v>
      </c>
      <c r="M234" s="31" t="str">
        <f t="shared" si="36"/>
        <v> </v>
      </c>
      <c r="N234" s="31" t="str">
        <f t="shared" si="37"/>
        <v> </v>
      </c>
      <c r="O234" s="31" t="str">
        <f t="shared" si="38"/>
        <v> </v>
      </c>
      <c r="P234" s="31" t="str">
        <f t="shared" si="39"/>
        <v> </v>
      </c>
      <c r="Q234" s="26" t="s">
        <v>27</v>
      </c>
      <c r="R234" s="27" t="str">
        <f>LOOKUP(B234,'Startovní listina'!$B$3:$B$288,'Startovní listina'!$F$3:$F$288)</f>
        <v>A</v>
      </c>
      <c r="S234" s="27" t="str">
        <f>LOOKUP(B234,'Startovní listina'!$B$3:$B$288,'Startovní listina'!$I$3:$I$288)</f>
        <v>N</v>
      </c>
      <c r="T234" s="27" t="str">
        <f>LOOKUP(B234,'Startovní listina'!$B$3:$B$288,'Startovní listina'!$J$3:$J$288)</f>
        <v>N</v>
      </c>
      <c r="U234" s="27" t="str">
        <f>LOOKUP(B234,'Startovní listina'!$B$3:$B$288,'Startovní listina'!$O$3:$O$288)</f>
        <v>N</v>
      </c>
      <c r="V234" s="27" t="str">
        <f>LOOKUP(B234,'Startovní listina'!$B$3:$B$288,'Startovní listina'!$P$3:$P$288)</f>
        <v>N</v>
      </c>
      <c r="W234" t="s">
        <v>27</v>
      </c>
      <c r="X234">
        <f>MAX(G$4:G233)+1</f>
        <v>106</v>
      </c>
      <c r="Y234">
        <f>MAX(H$4:H233)+1</f>
        <v>57</v>
      </c>
      <c r="Z234">
        <f>MAX(I$4:I233)+1</f>
        <v>29</v>
      </c>
      <c r="AA234">
        <f>MAX(J$4:J233)+1</f>
        <v>15</v>
      </c>
      <c r="AB234">
        <f>MAX(K$4:K233)+1</f>
        <v>3</v>
      </c>
      <c r="AC234">
        <f>MAX(L$4:L233)+1</f>
        <v>11</v>
      </c>
      <c r="AD234">
        <f>MAX(M$4:M233)+1</f>
        <v>8</v>
      </c>
      <c r="AE234">
        <f>MAX(N$4:N233)+1</f>
        <v>9</v>
      </c>
      <c r="AF234">
        <f>MAX(O$4:O233)+1</f>
        <v>30</v>
      </c>
      <c r="AG234" t="e">
        <f>MAX(#REF!)+1</f>
        <v>#REF!</v>
      </c>
      <c r="AH234">
        <f>MAX(P$4:P233)+1</f>
        <v>9</v>
      </c>
      <c r="AI234" t="e">
        <f>MAX(#REF!)+1</f>
        <v>#REF!</v>
      </c>
      <c r="AK234" s="28">
        <f>LOOKUP(R234,TR!$A$4:$A$11,TR!$B$4:$B$11)</f>
        <v>0.020439814814814817</v>
      </c>
    </row>
    <row r="235" spans="1:37" ht="12.75">
      <c r="A235" s="25" t="s">
        <v>258</v>
      </c>
      <c r="B235" s="29">
        <v>256</v>
      </c>
      <c r="C235" s="24" t="str">
        <f>LOOKUP(B235,'Startovní listina'!$B$3:$B$288,'Startovní listina'!$C$3:$C$288)</f>
        <v>Motejlek Lubor</v>
      </c>
      <c r="D235" s="24" t="str">
        <f>LOOKUP(B235,'Startovní listina'!$B$3:$B$288,'Startovní listina'!$D$3:$D$288)</f>
        <v>Nymburk</v>
      </c>
      <c r="E235" s="25">
        <f>LOOKUP(B235,'Startovní listina'!$B$3:$B$288,'Startovní listina'!$E$3:$E$288)</f>
        <v>1955</v>
      </c>
      <c r="F235" s="30">
        <v>0.034930555555555555</v>
      </c>
      <c r="G235" s="31" t="str">
        <f t="shared" si="30"/>
        <v> </v>
      </c>
      <c r="H235" s="31" t="str">
        <f t="shared" si="31"/>
        <v> </v>
      </c>
      <c r="I235" s="31">
        <f t="shared" si="32"/>
        <v>29</v>
      </c>
      <c r="J235" s="31" t="str">
        <f t="shared" si="33"/>
        <v> </v>
      </c>
      <c r="K235" s="31" t="str">
        <f t="shared" si="34"/>
        <v> </v>
      </c>
      <c r="L235" s="31" t="str">
        <f t="shared" si="35"/>
        <v> </v>
      </c>
      <c r="M235" s="31" t="str">
        <f t="shared" si="36"/>
        <v> </v>
      </c>
      <c r="N235" s="31" t="str">
        <f t="shared" si="37"/>
        <v> </v>
      </c>
      <c r="O235" s="31" t="str">
        <f t="shared" si="38"/>
        <v> </v>
      </c>
      <c r="P235" s="31" t="str">
        <f t="shared" si="39"/>
        <v> </v>
      </c>
      <c r="Q235" s="26" t="s">
        <v>27</v>
      </c>
      <c r="R235" s="27" t="str">
        <f>LOOKUP(B235,'Startovní listina'!$B$3:$B$288,'Startovní listina'!$F$3:$F$288)</f>
        <v>C</v>
      </c>
      <c r="S235" s="27" t="str">
        <f>LOOKUP(B235,'Startovní listina'!$B$3:$B$288,'Startovní listina'!$I$3:$I$288)</f>
        <v>N</v>
      </c>
      <c r="T235" s="27" t="str">
        <f>LOOKUP(B235,'Startovní listina'!$B$3:$B$288,'Startovní listina'!$J$3:$J$288)</f>
        <v>N</v>
      </c>
      <c r="U235" s="27" t="str">
        <f>LOOKUP(B235,'Startovní listina'!$B$3:$B$288,'Startovní listina'!$O$3:$O$288)</f>
        <v>N</v>
      </c>
      <c r="V235" s="27" t="str">
        <f>LOOKUP(B235,'Startovní listina'!$B$3:$B$288,'Startovní listina'!$P$3:$P$288)</f>
        <v>N</v>
      </c>
      <c r="W235" t="s">
        <v>27</v>
      </c>
      <c r="X235">
        <f>MAX(G$4:G234)+1</f>
        <v>107</v>
      </c>
      <c r="Y235">
        <f>MAX(H$4:H234)+1</f>
        <v>57</v>
      </c>
      <c r="Z235">
        <f>MAX(I$4:I234)+1</f>
        <v>29</v>
      </c>
      <c r="AA235">
        <f>MAX(J$4:J234)+1</f>
        <v>15</v>
      </c>
      <c r="AB235">
        <f>MAX(K$4:K234)+1</f>
        <v>3</v>
      </c>
      <c r="AC235">
        <f>MAX(L$4:L234)+1</f>
        <v>11</v>
      </c>
      <c r="AD235">
        <f>MAX(M$4:M234)+1</f>
        <v>8</v>
      </c>
      <c r="AE235">
        <f>MAX(N$4:N234)+1</f>
        <v>9</v>
      </c>
      <c r="AF235">
        <f>MAX(O$4:O234)+1</f>
        <v>30</v>
      </c>
      <c r="AG235" t="e">
        <f>MAX(#REF!)+1</f>
        <v>#REF!</v>
      </c>
      <c r="AH235">
        <f>MAX(P$4:P234)+1</f>
        <v>9</v>
      </c>
      <c r="AI235" t="e">
        <f>MAX(#REF!)+1</f>
        <v>#REF!</v>
      </c>
      <c r="AK235" s="28">
        <f>LOOKUP(R235,TR!$A$4:$A$11,TR!$B$4:$B$11)</f>
        <v>0.02342592592592593</v>
      </c>
    </row>
    <row r="236" spans="1:37" ht="12.75">
      <c r="A236" s="25" t="s">
        <v>259</v>
      </c>
      <c r="B236" s="29">
        <v>124</v>
      </c>
      <c r="C236" s="24" t="str">
        <f>LOOKUP(B236,'Startovní listina'!$B$3:$B$288,'Startovní listina'!$C$3:$C$288)</f>
        <v>Běhounek Rostislav</v>
      </c>
      <c r="D236" s="24" t="str">
        <f>LOOKUP(B236,'Startovní listina'!$B$3:$B$288,'Startovní listina'!$D$3:$D$288)</f>
        <v>Traged Team</v>
      </c>
      <c r="E236" s="25">
        <f>LOOKUP(B236,'Startovní listina'!$B$3:$B$288,'Startovní listina'!$E$3:$E$288)</f>
        <v>1962</v>
      </c>
      <c r="F236" s="30">
        <v>0.034942129629629635</v>
      </c>
      <c r="G236" s="31" t="str">
        <f t="shared" si="30"/>
        <v> </v>
      </c>
      <c r="H236" s="31">
        <f t="shared" si="31"/>
        <v>57</v>
      </c>
      <c r="I236" s="31" t="str">
        <f t="shared" si="32"/>
        <v> </v>
      </c>
      <c r="J236" s="31" t="str">
        <f t="shared" si="33"/>
        <v> </v>
      </c>
      <c r="K236" s="31" t="str">
        <f t="shared" si="34"/>
        <v> </v>
      </c>
      <c r="L236" s="31" t="str">
        <f t="shared" si="35"/>
        <v> </v>
      </c>
      <c r="M236" s="31" t="str">
        <f t="shared" si="36"/>
        <v> </v>
      </c>
      <c r="N236" s="31" t="str">
        <f t="shared" si="37"/>
        <v> </v>
      </c>
      <c r="O236" s="31" t="str">
        <f t="shared" si="38"/>
        <v> </v>
      </c>
      <c r="P236" s="31" t="str">
        <f t="shared" si="39"/>
        <v> </v>
      </c>
      <c r="Q236" s="26" t="s">
        <v>27</v>
      </c>
      <c r="R236" s="27" t="str">
        <f>LOOKUP(B236,'Startovní listina'!$B$3:$B$288,'Startovní listina'!$F$3:$F$288)</f>
        <v>B</v>
      </c>
      <c r="S236" s="27" t="str">
        <f>LOOKUP(B236,'Startovní listina'!$B$3:$B$288,'Startovní listina'!$I$3:$I$288)</f>
        <v>N</v>
      </c>
      <c r="T236" s="27" t="str">
        <f>LOOKUP(B236,'Startovní listina'!$B$3:$B$288,'Startovní listina'!$J$3:$J$288)</f>
        <v>N</v>
      </c>
      <c r="U236" s="27" t="str">
        <f>LOOKUP(B236,'Startovní listina'!$B$3:$B$288,'Startovní listina'!$O$3:$O$288)</f>
        <v>N</v>
      </c>
      <c r="V236" s="27" t="str">
        <f>LOOKUP(B236,'Startovní listina'!$B$3:$B$288,'Startovní listina'!$P$3:$P$288)</f>
        <v>N</v>
      </c>
      <c r="W236" t="s">
        <v>27</v>
      </c>
      <c r="X236">
        <f>MAX(G$4:G235)+1</f>
        <v>107</v>
      </c>
      <c r="Y236">
        <f>MAX(H$4:H235)+1</f>
        <v>57</v>
      </c>
      <c r="Z236">
        <f>MAX(I$4:I235)+1</f>
        <v>30</v>
      </c>
      <c r="AA236">
        <f>MAX(J$4:J235)+1</f>
        <v>15</v>
      </c>
      <c r="AB236">
        <f>MAX(K$4:K235)+1</f>
        <v>3</v>
      </c>
      <c r="AC236">
        <f>MAX(L$4:L235)+1</f>
        <v>11</v>
      </c>
      <c r="AD236">
        <f>MAX(M$4:M235)+1</f>
        <v>8</v>
      </c>
      <c r="AE236">
        <f>MAX(N$4:N235)+1</f>
        <v>9</v>
      </c>
      <c r="AF236">
        <f>MAX(O$4:O235)+1</f>
        <v>30</v>
      </c>
      <c r="AG236" t="e">
        <f>MAX(#REF!)+1</f>
        <v>#REF!</v>
      </c>
      <c r="AH236">
        <f>MAX(P$4:P235)+1</f>
        <v>9</v>
      </c>
      <c r="AI236" t="e">
        <f>MAX(#REF!)+1</f>
        <v>#REF!</v>
      </c>
      <c r="AK236" s="28">
        <f>LOOKUP(R236,TR!$A$4:$A$11,TR!$B$4:$B$11)</f>
        <v>0.021863425925925925</v>
      </c>
    </row>
    <row r="237" spans="1:37" ht="12.75">
      <c r="A237" s="25" t="s">
        <v>260</v>
      </c>
      <c r="B237" s="29">
        <v>71</v>
      </c>
      <c r="C237" s="24" t="str">
        <f>LOOKUP(B237,'Startovní listina'!$B$3:$B$288,'Startovní listina'!$C$3:$C$288)</f>
        <v>Ptáček Lukáš</v>
      </c>
      <c r="D237" s="24" t="str">
        <f>LOOKUP(B237,'Startovní listina'!$B$3:$B$288,'Startovní listina'!$D$3:$D$288)</f>
        <v>Kolín 2</v>
      </c>
      <c r="E237" s="25">
        <f>LOOKUP(B237,'Startovní listina'!$B$3:$B$288,'Startovní listina'!$E$3:$E$288)</f>
        <v>1971</v>
      </c>
      <c r="F237" s="30">
        <v>0.03498842592592593</v>
      </c>
      <c r="G237" s="31">
        <f t="shared" si="30"/>
        <v>107</v>
      </c>
      <c r="H237" s="31" t="str">
        <f t="shared" si="31"/>
        <v> </v>
      </c>
      <c r="I237" s="31" t="str">
        <f t="shared" si="32"/>
        <v> </v>
      </c>
      <c r="J237" s="31" t="str">
        <f t="shared" si="33"/>
        <v> </v>
      </c>
      <c r="K237" s="31" t="str">
        <f t="shared" si="34"/>
        <v> </v>
      </c>
      <c r="L237" s="31" t="str">
        <f t="shared" si="35"/>
        <v> </v>
      </c>
      <c r="M237" s="31" t="str">
        <f t="shared" si="36"/>
        <v> </v>
      </c>
      <c r="N237" s="31" t="str">
        <f t="shared" si="37"/>
        <v> </v>
      </c>
      <c r="O237" s="31">
        <f t="shared" si="38"/>
        <v>30</v>
      </c>
      <c r="P237" s="31" t="str">
        <f t="shared" si="39"/>
        <v> </v>
      </c>
      <c r="Q237" s="26" t="s">
        <v>27</v>
      </c>
      <c r="R237" s="27" t="str">
        <f>LOOKUP(B237,'Startovní listina'!$B$3:$B$288,'Startovní listina'!$F$3:$F$288)</f>
        <v>A</v>
      </c>
      <c r="S237" s="27" t="str">
        <f>LOOKUP(B237,'Startovní listina'!$B$3:$B$288,'Startovní listina'!$I$3:$I$288)</f>
        <v>A</v>
      </c>
      <c r="T237" s="27" t="str">
        <f>LOOKUP(B237,'Startovní listina'!$B$3:$B$288,'Startovní listina'!$J$3:$J$288)</f>
        <v>N</v>
      </c>
      <c r="U237" s="27" t="str">
        <f>LOOKUP(B237,'Startovní listina'!$B$3:$B$288,'Startovní listina'!$O$3:$O$288)</f>
        <v>N</v>
      </c>
      <c r="V237" s="27" t="str">
        <f>LOOKUP(B237,'Startovní listina'!$B$3:$B$288,'Startovní listina'!$P$3:$P$288)</f>
        <v>N</v>
      </c>
      <c r="W237" t="s">
        <v>27</v>
      </c>
      <c r="X237">
        <f>MAX(G$4:G236)+1</f>
        <v>107</v>
      </c>
      <c r="Y237">
        <f>MAX(H$4:H236)+1</f>
        <v>58</v>
      </c>
      <c r="Z237">
        <f>MAX(I$4:I236)+1</f>
        <v>30</v>
      </c>
      <c r="AA237">
        <f>MAX(J$4:J236)+1</f>
        <v>15</v>
      </c>
      <c r="AB237">
        <f>MAX(K$4:K236)+1</f>
        <v>3</v>
      </c>
      <c r="AC237">
        <f>MAX(L$4:L236)+1</f>
        <v>11</v>
      </c>
      <c r="AD237">
        <f>MAX(M$4:M236)+1</f>
        <v>8</v>
      </c>
      <c r="AE237">
        <f>MAX(N$4:N236)+1</f>
        <v>9</v>
      </c>
      <c r="AF237">
        <f>MAX(O$4:O236)+1</f>
        <v>30</v>
      </c>
      <c r="AG237" t="e">
        <f>MAX(#REF!)+1</f>
        <v>#REF!</v>
      </c>
      <c r="AH237">
        <f>MAX(P$4:P236)+1</f>
        <v>9</v>
      </c>
      <c r="AI237" t="e">
        <f>MAX(#REF!)+1</f>
        <v>#REF!</v>
      </c>
      <c r="AK237" s="28">
        <f>LOOKUP(R237,TR!$A$4:$A$11,TR!$B$4:$B$11)</f>
        <v>0.020439814814814817</v>
      </c>
    </row>
    <row r="238" spans="1:37" ht="12.75">
      <c r="A238" s="25" t="s">
        <v>261</v>
      </c>
      <c r="B238" s="29">
        <v>237</v>
      </c>
      <c r="C238" s="24" t="str">
        <f>LOOKUP(B238,'Startovní listina'!$B$3:$B$288,'Startovní listina'!$C$3:$C$288)</f>
        <v>Sobotka Bohumil</v>
      </c>
      <c r="D238" s="24" t="str">
        <f>LOOKUP(B238,'Startovní listina'!$B$3:$B$288,'Startovní listina'!$D$3:$D$288)</f>
        <v>Sokol Kolín Atletika</v>
      </c>
      <c r="E238" s="25">
        <f>LOOKUP(B238,'Startovní listina'!$B$3:$B$288,'Startovní listina'!$E$3:$E$288)</f>
        <v>1954</v>
      </c>
      <c r="F238" s="30">
        <v>0.03518518518518519</v>
      </c>
      <c r="G238" s="31" t="str">
        <f t="shared" si="30"/>
        <v> </v>
      </c>
      <c r="H238" s="31" t="str">
        <f t="shared" si="31"/>
        <v> </v>
      </c>
      <c r="I238" s="31">
        <f t="shared" si="32"/>
        <v>30</v>
      </c>
      <c r="J238" s="31" t="str">
        <f t="shared" si="33"/>
        <v> </v>
      </c>
      <c r="K238" s="31" t="str">
        <f t="shared" si="34"/>
        <v> </v>
      </c>
      <c r="L238" s="31" t="str">
        <f t="shared" si="35"/>
        <v> </v>
      </c>
      <c r="M238" s="31" t="str">
        <f t="shared" si="36"/>
        <v> </v>
      </c>
      <c r="N238" s="31" t="str">
        <f t="shared" si="37"/>
        <v> </v>
      </c>
      <c r="O238" s="31">
        <f t="shared" si="38"/>
        <v>31</v>
      </c>
      <c r="P238" s="31" t="str">
        <f t="shared" si="39"/>
        <v> </v>
      </c>
      <c r="Q238" s="26" t="s">
        <v>27</v>
      </c>
      <c r="R238" s="27" t="str">
        <f>LOOKUP(B238,'Startovní listina'!$B$3:$B$288,'Startovní listina'!$F$3:$F$288)</f>
        <v>C</v>
      </c>
      <c r="S238" s="27" t="str">
        <f>LOOKUP(B238,'Startovní listina'!$B$3:$B$288,'Startovní listina'!$I$3:$I$288)</f>
        <v>A</v>
      </c>
      <c r="T238" s="27" t="str">
        <f>LOOKUP(B238,'Startovní listina'!$B$3:$B$288,'Startovní listina'!$J$3:$J$288)</f>
        <v>N</v>
      </c>
      <c r="U238" s="27" t="str">
        <f>LOOKUP(B238,'Startovní listina'!$B$3:$B$288,'Startovní listina'!$O$3:$O$288)</f>
        <v>N</v>
      </c>
      <c r="V238" s="27" t="str">
        <f>LOOKUP(B238,'Startovní listina'!$B$3:$B$288,'Startovní listina'!$P$3:$P$288)</f>
        <v>N</v>
      </c>
      <c r="W238" t="s">
        <v>27</v>
      </c>
      <c r="X238">
        <f>MAX(G$4:G237)+1</f>
        <v>108</v>
      </c>
      <c r="Y238">
        <f>MAX(H$4:H237)+1</f>
        <v>58</v>
      </c>
      <c r="Z238">
        <f>MAX(I$4:I237)+1</f>
        <v>30</v>
      </c>
      <c r="AA238">
        <f>MAX(J$4:J237)+1</f>
        <v>15</v>
      </c>
      <c r="AB238">
        <f>MAX(K$4:K237)+1</f>
        <v>3</v>
      </c>
      <c r="AC238">
        <f>MAX(L$4:L237)+1</f>
        <v>11</v>
      </c>
      <c r="AD238">
        <f>MAX(M$4:M237)+1</f>
        <v>8</v>
      </c>
      <c r="AE238">
        <f>MAX(N$4:N237)+1</f>
        <v>9</v>
      </c>
      <c r="AF238">
        <f>MAX(O$4:O237)+1</f>
        <v>31</v>
      </c>
      <c r="AG238" t="e">
        <f>MAX(#REF!)+1</f>
        <v>#REF!</v>
      </c>
      <c r="AH238">
        <f>MAX(P$4:P237)+1</f>
        <v>9</v>
      </c>
      <c r="AI238" t="e">
        <f>MAX(#REF!)+1</f>
        <v>#REF!</v>
      </c>
      <c r="AK238" s="28">
        <f>LOOKUP(R238,TR!$A$4:$A$11,TR!$B$4:$B$11)</f>
        <v>0.02342592592592593</v>
      </c>
    </row>
    <row r="239" spans="1:37" ht="12.75">
      <c r="A239" s="25" t="s">
        <v>262</v>
      </c>
      <c r="B239" s="29">
        <v>389</v>
      </c>
      <c r="C239" s="24" t="str">
        <f>LOOKUP(B239,'Startovní listina'!$B$3:$B$288,'Startovní listina'!$C$3:$C$288)</f>
        <v>Bayerová Lenka</v>
      </c>
      <c r="D239" s="24" t="str">
        <f>LOOKUP(B239,'Startovní listina'!$B$3:$B$288,'Startovní listina'!$D$3:$D$288)</f>
        <v>PIM RC  </v>
      </c>
      <c r="E239" s="25">
        <f>LOOKUP(B239,'Startovní listina'!$B$3:$B$288,'Startovní listina'!$E$3:$E$288)</f>
        <v>1968</v>
      </c>
      <c r="F239" s="30">
        <v>0.03533564814814815</v>
      </c>
      <c r="G239" s="31" t="str">
        <f t="shared" si="30"/>
        <v> </v>
      </c>
      <c r="H239" s="31" t="str">
        <f t="shared" si="31"/>
        <v> </v>
      </c>
      <c r="I239" s="31" t="str">
        <f t="shared" si="32"/>
        <v> </v>
      </c>
      <c r="J239" s="31" t="str">
        <f t="shared" si="33"/>
        <v> </v>
      </c>
      <c r="K239" s="31" t="str">
        <f t="shared" si="34"/>
        <v> </v>
      </c>
      <c r="L239" s="31" t="str">
        <f t="shared" si="35"/>
        <v> </v>
      </c>
      <c r="M239" s="31">
        <f t="shared" si="36"/>
        <v>8</v>
      </c>
      <c r="N239" s="31" t="str">
        <f t="shared" si="37"/>
        <v> </v>
      </c>
      <c r="O239" s="31" t="str">
        <f t="shared" si="38"/>
        <v> </v>
      </c>
      <c r="P239" s="31" t="str">
        <f t="shared" si="39"/>
        <v> </v>
      </c>
      <c r="Q239" s="26" t="s">
        <v>27</v>
      </c>
      <c r="R239" s="27" t="str">
        <f>LOOKUP(B239,'Startovní listina'!$B$3:$B$288,'Startovní listina'!$F$3:$F$288)</f>
        <v>G</v>
      </c>
      <c r="S239" s="27" t="str">
        <f>LOOKUP(B239,'Startovní listina'!$B$3:$B$288,'Startovní listina'!$I$3:$I$288)</f>
        <v>N</v>
      </c>
      <c r="T239" s="27" t="str">
        <f>LOOKUP(B239,'Startovní listina'!$B$3:$B$288,'Startovní listina'!$J$3:$J$288)</f>
        <v>N</v>
      </c>
      <c r="U239" s="27" t="str">
        <f>LOOKUP(B239,'Startovní listina'!$B$3:$B$288,'Startovní listina'!$O$3:$O$288)</f>
        <v>N</v>
      </c>
      <c r="V239" s="27" t="str">
        <f>LOOKUP(B239,'Startovní listina'!$B$3:$B$288,'Startovní listina'!$P$3:$P$288)</f>
        <v>N</v>
      </c>
      <c r="W239" t="s">
        <v>27</v>
      </c>
      <c r="X239">
        <f>MAX(G$4:G238)+1</f>
        <v>108</v>
      </c>
      <c r="Y239">
        <f>MAX(H$4:H238)+1</f>
        <v>58</v>
      </c>
      <c r="Z239">
        <f>MAX(I$4:I238)+1</f>
        <v>31</v>
      </c>
      <c r="AA239">
        <f>MAX(J$4:J238)+1</f>
        <v>15</v>
      </c>
      <c r="AB239">
        <f>MAX(K$4:K238)+1</f>
        <v>3</v>
      </c>
      <c r="AC239">
        <f>MAX(L$4:L238)+1</f>
        <v>11</v>
      </c>
      <c r="AD239">
        <f>MAX(M$4:M238)+1</f>
        <v>8</v>
      </c>
      <c r="AE239">
        <f>MAX(N$4:N238)+1</f>
        <v>9</v>
      </c>
      <c r="AF239">
        <f>MAX(O$4:O238)+1</f>
        <v>32</v>
      </c>
      <c r="AG239" t="e">
        <f>MAX(#REF!)+1</f>
        <v>#REF!</v>
      </c>
      <c r="AH239">
        <f>MAX(P$4:P238)+1</f>
        <v>9</v>
      </c>
      <c r="AI239" t="e">
        <f>MAX(#REF!)+1</f>
        <v>#REF!</v>
      </c>
      <c r="AK239" s="28">
        <f>LOOKUP(R239,TR!$A$4:$A$11,TR!$B$4:$B$11)</f>
        <v>0.0249537037037037</v>
      </c>
    </row>
    <row r="240" spans="1:37" ht="12.75">
      <c r="A240" s="25" t="s">
        <v>263</v>
      </c>
      <c r="B240" s="29">
        <v>261</v>
      </c>
      <c r="C240" s="24" t="str">
        <f>LOOKUP(B240,'Startovní listina'!$B$3:$B$288,'Startovní listina'!$C$3:$C$288)</f>
        <v>Dolejš Radomír</v>
      </c>
      <c r="D240" s="24" t="str">
        <f>LOOKUP(B240,'Startovní listina'!$B$3:$B$288,'Startovní listina'!$D$3:$D$288)</f>
        <v>Sabzo</v>
      </c>
      <c r="E240" s="25">
        <f>LOOKUP(B240,'Startovní listina'!$B$3:$B$288,'Startovní listina'!$E$3:$E$288)</f>
        <v>1958</v>
      </c>
      <c r="F240" s="30">
        <v>0.03540509259259259</v>
      </c>
      <c r="G240" s="31" t="str">
        <f t="shared" si="30"/>
        <v> </v>
      </c>
      <c r="H240" s="31" t="str">
        <f t="shared" si="31"/>
        <v> </v>
      </c>
      <c r="I240" s="31">
        <f t="shared" si="32"/>
        <v>31</v>
      </c>
      <c r="J240" s="31" t="str">
        <f t="shared" si="33"/>
        <v> </v>
      </c>
      <c r="K240" s="31" t="str">
        <f t="shared" si="34"/>
        <v> </v>
      </c>
      <c r="L240" s="31" t="str">
        <f t="shared" si="35"/>
        <v> </v>
      </c>
      <c r="M240" s="31" t="str">
        <f t="shared" si="36"/>
        <v> </v>
      </c>
      <c r="N240" s="31" t="str">
        <f t="shared" si="37"/>
        <v> </v>
      </c>
      <c r="O240" s="31" t="str">
        <f t="shared" si="38"/>
        <v> </v>
      </c>
      <c r="P240" s="31" t="str">
        <f t="shared" si="39"/>
        <v> </v>
      </c>
      <c r="Q240" s="26" t="s">
        <v>27</v>
      </c>
      <c r="R240" s="27" t="str">
        <f>LOOKUP(B240,'Startovní listina'!$B$3:$B$288,'Startovní listina'!$F$3:$F$288)</f>
        <v>C</v>
      </c>
      <c r="S240" s="27" t="str">
        <f>LOOKUP(B240,'Startovní listina'!$B$3:$B$288,'Startovní listina'!$I$3:$I$288)</f>
        <v>N</v>
      </c>
      <c r="T240" s="27" t="str">
        <f>LOOKUP(B240,'Startovní listina'!$B$3:$B$288,'Startovní listina'!$J$3:$J$288)</f>
        <v>N</v>
      </c>
      <c r="U240" s="27" t="str">
        <f>LOOKUP(B240,'Startovní listina'!$B$3:$B$288,'Startovní listina'!$O$3:$O$288)</f>
        <v>N</v>
      </c>
      <c r="V240" s="27" t="str">
        <f>LOOKUP(B240,'Startovní listina'!$B$3:$B$288,'Startovní listina'!$P$3:$P$288)</f>
        <v>N</v>
      </c>
      <c r="W240" t="s">
        <v>27</v>
      </c>
      <c r="X240">
        <f>MAX(G$4:G239)+1</f>
        <v>108</v>
      </c>
      <c r="Y240">
        <f>MAX(H$4:H239)+1</f>
        <v>58</v>
      </c>
      <c r="Z240">
        <f>MAX(I$4:I239)+1</f>
        <v>31</v>
      </c>
      <c r="AA240">
        <f>MAX(J$4:J239)+1</f>
        <v>15</v>
      </c>
      <c r="AB240">
        <f>MAX(K$4:K239)+1</f>
        <v>3</v>
      </c>
      <c r="AC240">
        <f>MAX(L$4:L239)+1</f>
        <v>11</v>
      </c>
      <c r="AD240">
        <f>MAX(M$4:M239)+1</f>
        <v>9</v>
      </c>
      <c r="AE240">
        <f>MAX(N$4:N239)+1</f>
        <v>9</v>
      </c>
      <c r="AF240">
        <f>MAX(O$4:O239)+1</f>
        <v>32</v>
      </c>
      <c r="AG240" t="e">
        <f>MAX(#REF!)+1</f>
        <v>#REF!</v>
      </c>
      <c r="AH240">
        <f>MAX(P$4:P239)+1</f>
        <v>9</v>
      </c>
      <c r="AI240" t="e">
        <f>MAX(#REF!)+1</f>
        <v>#REF!</v>
      </c>
      <c r="AK240" s="28">
        <f>LOOKUP(R240,TR!$A$4:$A$11,TR!$B$4:$B$11)</f>
        <v>0.02342592592592593</v>
      </c>
    </row>
    <row r="241" spans="1:37" ht="12.75">
      <c r="A241" s="25" t="s">
        <v>264</v>
      </c>
      <c r="B241" s="29">
        <v>371</v>
      </c>
      <c r="C241" s="24" t="str">
        <f>LOOKUP(B241,'Startovní listina'!$B$3:$B$288,'Startovní listina'!$C$3:$C$288)</f>
        <v>Dlouhá Zuzana</v>
      </c>
      <c r="D241" s="24" t="str">
        <f>LOOKUP(B241,'Startovní listina'!$B$3:$B$288,'Startovní listina'!$D$3:$D$288)</f>
        <v>DLOUHÁNI Roudnice</v>
      </c>
      <c r="E241" s="25">
        <f>LOOKUP(B241,'Startovní listina'!$B$3:$B$288,'Startovní listina'!$E$3:$E$288)</f>
        <v>1984</v>
      </c>
      <c r="F241" s="30">
        <v>0.03549768518518519</v>
      </c>
      <c r="G241" s="31" t="str">
        <f t="shared" si="30"/>
        <v> </v>
      </c>
      <c r="H241" s="31" t="str">
        <f t="shared" si="31"/>
        <v> </v>
      </c>
      <c r="I241" s="31" t="str">
        <f t="shared" si="32"/>
        <v> </v>
      </c>
      <c r="J241" s="31" t="str">
        <f t="shared" si="33"/>
        <v> </v>
      </c>
      <c r="K241" s="31" t="str">
        <f t="shared" si="34"/>
        <v> </v>
      </c>
      <c r="L241" s="31">
        <f t="shared" si="35"/>
        <v>11</v>
      </c>
      <c r="M241" s="31" t="str">
        <f t="shared" si="36"/>
        <v> </v>
      </c>
      <c r="N241" s="31" t="str">
        <f t="shared" si="37"/>
        <v> </v>
      </c>
      <c r="O241" s="31" t="str">
        <f t="shared" si="38"/>
        <v> </v>
      </c>
      <c r="P241" s="31" t="str">
        <f t="shared" si="39"/>
        <v> </v>
      </c>
      <c r="Q241" s="26" t="s">
        <v>27</v>
      </c>
      <c r="R241" s="27" t="str">
        <f>LOOKUP(B241,'Startovní listina'!$B$3:$B$288,'Startovní listina'!$F$3:$F$288)</f>
        <v>F</v>
      </c>
      <c r="S241" s="27" t="str">
        <f>LOOKUP(B241,'Startovní listina'!$B$3:$B$288,'Startovní listina'!$I$3:$I$288)</f>
        <v>N</v>
      </c>
      <c r="T241" s="27" t="str">
        <f>LOOKUP(B241,'Startovní listina'!$B$3:$B$288,'Startovní listina'!$J$3:$J$288)</f>
        <v>N</v>
      </c>
      <c r="U241" s="27" t="str">
        <f>LOOKUP(B241,'Startovní listina'!$B$3:$B$288,'Startovní listina'!$O$3:$O$288)</f>
        <v>N</v>
      </c>
      <c r="V241" s="27" t="str">
        <f>LOOKUP(B241,'Startovní listina'!$B$3:$B$288,'Startovní listina'!$P$3:$P$288)</f>
        <v>N</v>
      </c>
      <c r="W241" t="s">
        <v>27</v>
      </c>
      <c r="X241">
        <f>MAX(G$4:G240)+1</f>
        <v>108</v>
      </c>
      <c r="Y241">
        <f>MAX(H$4:H240)+1</f>
        <v>58</v>
      </c>
      <c r="Z241">
        <f>MAX(I$4:I240)+1</f>
        <v>32</v>
      </c>
      <c r="AA241">
        <f>MAX(J$4:J240)+1</f>
        <v>15</v>
      </c>
      <c r="AB241">
        <f>MAX(K$4:K240)+1</f>
        <v>3</v>
      </c>
      <c r="AC241">
        <f>MAX(L$4:L240)+1</f>
        <v>11</v>
      </c>
      <c r="AD241">
        <f>MAX(M$4:M240)+1</f>
        <v>9</v>
      </c>
      <c r="AE241">
        <f>MAX(N$4:N240)+1</f>
        <v>9</v>
      </c>
      <c r="AF241">
        <f>MAX(O$4:O240)+1</f>
        <v>32</v>
      </c>
      <c r="AG241" t="e">
        <f>MAX(#REF!)+1</f>
        <v>#REF!</v>
      </c>
      <c r="AH241">
        <f>MAX(P$4:P240)+1</f>
        <v>9</v>
      </c>
      <c r="AI241" t="e">
        <f>MAX(#REF!)+1</f>
        <v>#REF!</v>
      </c>
      <c r="AK241" s="28">
        <f>LOOKUP(R241,TR!$A$4:$A$11,TR!$B$4:$B$11)</f>
        <v>0.024189814814814817</v>
      </c>
    </row>
    <row r="242" spans="1:37" ht="12.75">
      <c r="A242" s="25" t="s">
        <v>265</v>
      </c>
      <c r="B242" s="29">
        <v>353</v>
      </c>
      <c r="C242" s="24" t="str">
        <f>LOOKUP(B242,'Startovní listina'!$B$3:$B$288,'Startovní listina'!$C$3:$C$288)</f>
        <v>Čokrtová Jana</v>
      </c>
      <c r="D242" s="24" t="str">
        <f>LOOKUP(B242,'Startovní listina'!$B$3:$B$288,'Startovní listina'!$D$3:$D$288)</f>
        <v>TTC Český Brod</v>
      </c>
      <c r="E242" s="25">
        <f>LOOKUP(B242,'Startovní listina'!$B$3:$B$288,'Startovní listina'!$E$3:$E$288)</f>
        <v>1992</v>
      </c>
      <c r="F242" s="30">
        <v>0.03550925925925926</v>
      </c>
      <c r="G242" s="31" t="str">
        <f t="shared" si="30"/>
        <v> </v>
      </c>
      <c r="H242" s="31" t="str">
        <f t="shared" si="31"/>
        <v> </v>
      </c>
      <c r="I242" s="31" t="str">
        <f t="shared" si="32"/>
        <v> </v>
      </c>
      <c r="J242" s="31" t="str">
        <f t="shared" si="33"/>
        <v> </v>
      </c>
      <c r="K242" s="31" t="str">
        <f t="shared" si="34"/>
        <v> </v>
      </c>
      <c r="L242" s="31">
        <f t="shared" si="35"/>
        <v>12</v>
      </c>
      <c r="M242" s="31" t="str">
        <f t="shared" si="36"/>
        <v> </v>
      </c>
      <c r="N242" s="31" t="str">
        <f t="shared" si="37"/>
        <v> </v>
      </c>
      <c r="O242" s="31">
        <v>2</v>
      </c>
      <c r="P242" s="31" t="str">
        <f t="shared" si="39"/>
        <v> </v>
      </c>
      <c r="Q242" s="26" t="s">
        <v>27</v>
      </c>
      <c r="R242" s="27" t="str">
        <f>LOOKUP(B242,'Startovní listina'!$B$3:$B$288,'Startovní listina'!$F$3:$F$288)</f>
        <v>F</v>
      </c>
      <c r="S242" s="27" t="str">
        <f>LOOKUP(B242,'Startovní listina'!$B$3:$B$288,'Startovní listina'!$I$3:$I$288)</f>
        <v>N</v>
      </c>
      <c r="T242" s="27" t="str">
        <f>LOOKUP(B242,'Startovní listina'!$B$3:$B$288,'Startovní listina'!$J$3:$J$288)</f>
        <v>A</v>
      </c>
      <c r="U242" s="27" t="str">
        <f>LOOKUP(B242,'Startovní listina'!$B$3:$B$288,'Startovní listina'!$O$3:$O$288)</f>
        <v>N</v>
      </c>
      <c r="V242" s="27" t="str">
        <f>LOOKUP(B242,'Startovní listina'!$B$3:$B$288,'Startovní listina'!$P$3:$P$288)</f>
        <v>N</v>
      </c>
      <c r="W242" t="s">
        <v>27</v>
      </c>
      <c r="X242">
        <f>MAX(G$4:G241)+1</f>
        <v>108</v>
      </c>
      <c r="Y242">
        <f>MAX(H$4:H241)+1</f>
        <v>58</v>
      </c>
      <c r="Z242">
        <f>MAX(I$4:I241)+1</f>
        <v>32</v>
      </c>
      <c r="AA242">
        <f>MAX(J$4:J241)+1</f>
        <v>15</v>
      </c>
      <c r="AB242">
        <f>MAX(K$4:K241)+1</f>
        <v>3</v>
      </c>
      <c r="AC242">
        <f>MAX(L$4:L241)+1</f>
        <v>12</v>
      </c>
      <c r="AD242">
        <f>MAX(M$4:M241)+1</f>
        <v>9</v>
      </c>
      <c r="AE242">
        <f>MAX(N$4:N241)+1</f>
        <v>9</v>
      </c>
      <c r="AF242">
        <f>MAX(O$4:O241)+1</f>
        <v>32</v>
      </c>
      <c r="AG242" t="e">
        <f>MAX(#REF!)+1</f>
        <v>#REF!</v>
      </c>
      <c r="AH242">
        <f>MAX(P$4:P241)+1</f>
        <v>9</v>
      </c>
      <c r="AI242" t="e">
        <f>MAX(#REF!)+1</f>
        <v>#REF!</v>
      </c>
      <c r="AK242" s="28">
        <f>LOOKUP(R242,TR!$A$4:$A$11,TR!$B$4:$B$11)</f>
        <v>0.024189814814814817</v>
      </c>
    </row>
    <row r="243" spans="1:37" ht="12.75">
      <c r="A243" s="25" t="s">
        <v>266</v>
      </c>
      <c r="B243" s="29">
        <v>138</v>
      </c>
      <c r="C243" s="24" t="str">
        <f>LOOKUP(B243,'Startovní listina'!$B$3:$B$288,'Startovní listina'!$C$3:$C$288)</f>
        <v>Kozák Jan</v>
      </c>
      <c r="D243" s="24" t="str">
        <f>LOOKUP(B243,'Startovní listina'!$B$3:$B$288,'Startovní listina'!$D$3:$D$288)</f>
        <v>www.bbart.cz</v>
      </c>
      <c r="E243" s="25">
        <f>LOOKUP(B243,'Startovní listina'!$B$3:$B$288,'Startovní listina'!$E$3:$E$288)</f>
        <v>1962</v>
      </c>
      <c r="F243" s="30">
        <v>0.03553240740740741</v>
      </c>
      <c r="G243" s="31" t="str">
        <f t="shared" si="30"/>
        <v> </v>
      </c>
      <c r="H243" s="31">
        <f t="shared" si="31"/>
        <v>58</v>
      </c>
      <c r="I243" s="31" t="str">
        <f t="shared" si="32"/>
        <v> </v>
      </c>
      <c r="J243" s="31" t="str">
        <f t="shared" si="33"/>
        <v> </v>
      </c>
      <c r="K243" s="31" t="str">
        <f t="shared" si="34"/>
        <v> </v>
      </c>
      <c r="L243" s="31" t="str">
        <f t="shared" si="35"/>
        <v> </v>
      </c>
      <c r="M243" s="31" t="str">
        <f t="shared" si="36"/>
        <v> </v>
      </c>
      <c r="N243" s="31" t="str">
        <f t="shared" si="37"/>
        <v> </v>
      </c>
      <c r="O243" s="31" t="str">
        <f t="shared" si="38"/>
        <v> </v>
      </c>
      <c r="P243" s="31" t="str">
        <f t="shared" si="39"/>
        <v> </v>
      </c>
      <c r="Q243" s="26" t="s">
        <v>27</v>
      </c>
      <c r="R243" s="27" t="str">
        <f>LOOKUP(B243,'Startovní listina'!$B$3:$B$288,'Startovní listina'!$F$3:$F$288)</f>
        <v>B</v>
      </c>
      <c r="S243" s="27" t="str">
        <f>LOOKUP(B243,'Startovní listina'!$B$3:$B$288,'Startovní listina'!$I$3:$I$288)</f>
        <v>N</v>
      </c>
      <c r="T243" s="27" t="str">
        <f>LOOKUP(B243,'Startovní listina'!$B$3:$B$288,'Startovní listina'!$J$3:$J$288)</f>
        <v>N</v>
      </c>
      <c r="U243" s="27" t="str">
        <f>LOOKUP(B243,'Startovní listina'!$B$3:$B$288,'Startovní listina'!$O$3:$O$288)</f>
        <v>N</v>
      </c>
      <c r="V243" s="27" t="str">
        <f>LOOKUP(B243,'Startovní listina'!$B$3:$B$288,'Startovní listina'!$P$3:$P$288)</f>
        <v>N</v>
      </c>
      <c r="W243" t="s">
        <v>27</v>
      </c>
      <c r="X243">
        <f>MAX(G$4:G242)+1</f>
        <v>108</v>
      </c>
      <c r="Y243">
        <f>MAX(H$4:H242)+1</f>
        <v>58</v>
      </c>
      <c r="Z243">
        <f>MAX(I$4:I242)+1</f>
        <v>32</v>
      </c>
      <c r="AA243">
        <f>MAX(J$4:J242)+1</f>
        <v>15</v>
      </c>
      <c r="AB243">
        <f>MAX(K$4:K242)+1</f>
        <v>3</v>
      </c>
      <c r="AC243">
        <f>MAX(L$4:L242)+1</f>
        <v>13</v>
      </c>
      <c r="AD243">
        <f>MAX(M$4:M242)+1</f>
        <v>9</v>
      </c>
      <c r="AE243">
        <f>MAX(N$4:N242)+1</f>
        <v>9</v>
      </c>
      <c r="AF243">
        <f>MAX(O$4:O242)+1</f>
        <v>32</v>
      </c>
      <c r="AG243" t="e">
        <f>MAX(#REF!)+1</f>
        <v>#REF!</v>
      </c>
      <c r="AH243">
        <f>MAX(P$4:P242)+1</f>
        <v>9</v>
      </c>
      <c r="AI243" t="e">
        <f>MAX(#REF!)+1</f>
        <v>#REF!</v>
      </c>
      <c r="AK243" s="28">
        <f>LOOKUP(R243,TR!$A$4:$A$11,TR!$B$4:$B$11)</f>
        <v>0.021863425925925925</v>
      </c>
    </row>
    <row r="244" spans="1:37" ht="12.75">
      <c r="A244" s="25" t="s">
        <v>267</v>
      </c>
      <c r="B244" s="29">
        <v>155</v>
      </c>
      <c r="C244" s="24" t="str">
        <f>LOOKUP(B244,'Startovní listina'!$B$3:$B$288,'Startovní listina'!$C$3:$C$288)</f>
        <v>Sýkora Jan</v>
      </c>
      <c r="D244" s="24" t="str">
        <f>LOOKUP(B244,'Startovní listina'!$B$3:$B$288,'Startovní listina'!$D$3:$D$288)</f>
        <v>Vlašim</v>
      </c>
      <c r="E244" s="25">
        <f>LOOKUP(B244,'Startovní listina'!$B$3:$B$288,'Startovní listina'!$E$3:$E$288)</f>
        <v>1966</v>
      </c>
      <c r="F244" s="30">
        <v>0.03568287037037037</v>
      </c>
      <c r="G244" s="31" t="str">
        <f t="shared" si="30"/>
        <v> </v>
      </c>
      <c r="H244" s="31">
        <f t="shared" si="31"/>
        <v>59</v>
      </c>
      <c r="I244" s="31" t="str">
        <f t="shared" si="32"/>
        <v> </v>
      </c>
      <c r="J244" s="31" t="str">
        <f t="shared" si="33"/>
        <v> </v>
      </c>
      <c r="K244" s="31" t="str">
        <f t="shared" si="34"/>
        <v> </v>
      </c>
      <c r="L244" s="31" t="str">
        <f t="shared" si="35"/>
        <v> </v>
      </c>
      <c r="M244" s="31" t="str">
        <f t="shared" si="36"/>
        <v> </v>
      </c>
      <c r="N244" s="31" t="str">
        <f t="shared" si="37"/>
        <v> </v>
      </c>
      <c r="O244" s="31" t="str">
        <f t="shared" si="38"/>
        <v> </v>
      </c>
      <c r="P244" s="31" t="str">
        <f t="shared" si="39"/>
        <v> </v>
      </c>
      <c r="Q244" s="26" t="s">
        <v>27</v>
      </c>
      <c r="R244" s="27" t="str">
        <f>LOOKUP(B244,'Startovní listina'!$B$3:$B$288,'Startovní listina'!$F$3:$F$288)</f>
        <v>B</v>
      </c>
      <c r="S244" s="27" t="str">
        <f>LOOKUP(B244,'Startovní listina'!$B$3:$B$288,'Startovní listina'!$I$3:$I$288)</f>
        <v>N</v>
      </c>
      <c r="T244" s="27" t="str">
        <f>LOOKUP(B244,'Startovní listina'!$B$3:$B$288,'Startovní listina'!$J$3:$J$288)</f>
        <v>N</v>
      </c>
      <c r="U244" s="27" t="str">
        <f>LOOKUP(B244,'Startovní listina'!$B$3:$B$288,'Startovní listina'!$O$3:$O$288)</f>
        <v>N</v>
      </c>
      <c r="V244" s="27" t="str">
        <f>LOOKUP(B244,'Startovní listina'!$B$3:$B$288,'Startovní listina'!$P$3:$P$288)</f>
        <v>N</v>
      </c>
      <c r="W244" t="s">
        <v>27</v>
      </c>
      <c r="X244">
        <f>MAX(G$4:G243)+1</f>
        <v>108</v>
      </c>
      <c r="Y244">
        <f>MAX(H$4:H243)+1</f>
        <v>59</v>
      </c>
      <c r="Z244">
        <f>MAX(I$4:I243)+1</f>
        <v>32</v>
      </c>
      <c r="AA244">
        <f>MAX(J$4:J243)+1</f>
        <v>15</v>
      </c>
      <c r="AB244">
        <f>MAX(K$4:K243)+1</f>
        <v>3</v>
      </c>
      <c r="AC244">
        <f>MAX(L$4:L243)+1</f>
        <v>13</v>
      </c>
      <c r="AD244">
        <f>MAX(M$4:M243)+1</f>
        <v>9</v>
      </c>
      <c r="AE244">
        <f>MAX(N$4:N243)+1</f>
        <v>9</v>
      </c>
      <c r="AF244">
        <f>MAX(O$4:O243)+1</f>
        <v>32</v>
      </c>
      <c r="AG244" t="e">
        <f>MAX(#REF!)+1</f>
        <v>#REF!</v>
      </c>
      <c r="AH244">
        <f>MAX(P$4:P243)+1</f>
        <v>9</v>
      </c>
      <c r="AI244" t="e">
        <f>MAX(#REF!)+1</f>
        <v>#REF!</v>
      </c>
      <c r="AK244" s="28">
        <f>LOOKUP(R244,TR!$A$4:$A$11,TR!$B$4:$B$11)</f>
        <v>0.021863425925925925</v>
      </c>
    </row>
    <row r="245" spans="1:37" ht="12.75">
      <c r="A245" s="25" t="s">
        <v>268</v>
      </c>
      <c r="B245" s="29">
        <v>86</v>
      </c>
      <c r="C245" s="24" t="str">
        <f>LOOKUP(B245,'Startovní listina'!$B$3:$B$288,'Startovní listina'!$C$3:$C$288)</f>
        <v>Konopásek Jan</v>
      </c>
      <c r="D245" s="24" t="str">
        <f>LOOKUP(B245,'Startovní listina'!$B$3:$B$288,'Startovní listina'!$D$3:$D$288)</f>
        <v>Praha 10</v>
      </c>
      <c r="E245" s="25">
        <f>LOOKUP(B245,'Startovní listina'!$B$3:$B$288,'Startovní listina'!$E$3:$E$288)</f>
        <v>1979</v>
      </c>
      <c r="F245" s="30">
        <v>0.03570601851851852</v>
      </c>
      <c r="G245" s="31">
        <f t="shared" si="30"/>
        <v>108</v>
      </c>
      <c r="H245" s="31" t="str">
        <f t="shared" si="31"/>
        <v> </v>
      </c>
      <c r="I245" s="31" t="str">
        <f t="shared" si="32"/>
        <v> </v>
      </c>
      <c r="J245" s="31" t="str">
        <f t="shared" si="33"/>
        <v> </v>
      </c>
      <c r="K245" s="31" t="str">
        <f t="shared" si="34"/>
        <v> </v>
      </c>
      <c r="L245" s="31" t="str">
        <f t="shared" si="35"/>
        <v> </v>
      </c>
      <c r="M245" s="31" t="str">
        <f t="shared" si="36"/>
        <v> </v>
      </c>
      <c r="N245" s="31" t="str">
        <f t="shared" si="37"/>
        <v> </v>
      </c>
      <c r="O245" s="31" t="str">
        <f t="shared" si="38"/>
        <v> </v>
      </c>
      <c r="P245" s="31" t="str">
        <f t="shared" si="39"/>
        <v> </v>
      </c>
      <c r="Q245" s="26" t="s">
        <v>27</v>
      </c>
      <c r="R245" s="27" t="str">
        <f>LOOKUP(B245,'Startovní listina'!$B$3:$B$288,'Startovní listina'!$F$3:$F$288)</f>
        <v>A</v>
      </c>
      <c r="S245" s="27" t="str">
        <f>LOOKUP(B245,'Startovní listina'!$B$3:$B$288,'Startovní listina'!$I$3:$I$288)</f>
        <v>N</v>
      </c>
      <c r="T245" s="27" t="str">
        <f>LOOKUP(B245,'Startovní listina'!$B$3:$B$288,'Startovní listina'!$J$3:$J$288)</f>
        <v>N</v>
      </c>
      <c r="U245" s="27" t="str">
        <f>LOOKUP(B245,'Startovní listina'!$B$3:$B$288,'Startovní listina'!$O$3:$O$288)</f>
        <v>N</v>
      </c>
      <c r="V245" s="27" t="str">
        <f>LOOKUP(B245,'Startovní listina'!$B$3:$B$288,'Startovní listina'!$P$3:$P$288)</f>
        <v>N</v>
      </c>
      <c r="W245" t="s">
        <v>27</v>
      </c>
      <c r="X245">
        <f>MAX(G$4:G244)+1</f>
        <v>108</v>
      </c>
      <c r="Y245">
        <f>MAX(H$4:H244)+1</f>
        <v>60</v>
      </c>
      <c r="Z245">
        <f>MAX(I$4:I244)+1</f>
        <v>32</v>
      </c>
      <c r="AA245">
        <f>MAX(J$4:J244)+1</f>
        <v>15</v>
      </c>
      <c r="AB245">
        <f>MAX(K$4:K244)+1</f>
        <v>3</v>
      </c>
      <c r="AC245">
        <f>MAX(L$4:L244)+1</f>
        <v>13</v>
      </c>
      <c r="AD245">
        <f>MAX(M$4:M244)+1</f>
        <v>9</v>
      </c>
      <c r="AE245">
        <f>MAX(N$4:N244)+1</f>
        <v>9</v>
      </c>
      <c r="AF245">
        <f>MAX(O$4:O244)+1</f>
        <v>32</v>
      </c>
      <c r="AG245" t="e">
        <f>MAX(#REF!)+1</f>
        <v>#REF!</v>
      </c>
      <c r="AH245">
        <f>MAX(P$4:P244)+1</f>
        <v>9</v>
      </c>
      <c r="AI245" t="e">
        <f>MAX(#REF!)+1</f>
        <v>#REF!</v>
      </c>
      <c r="AK245" s="28">
        <f>LOOKUP(R245,TR!$A$4:$A$11,TR!$B$4:$B$11)</f>
        <v>0.020439814814814817</v>
      </c>
    </row>
    <row r="246" spans="1:37" ht="12.75">
      <c r="A246" s="25" t="s">
        <v>269</v>
      </c>
      <c r="B246" s="29">
        <v>198</v>
      </c>
      <c r="C246" s="24" t="str">
        <f>LOOKUP(B246,'Startovní listina'!$B$3:$B$288,'Startovní listina'!$C$3:$C$288)</f>
        <v>Ondra Zdeněk</v>
      </c>
      <c r="D246" s="24" t="str">
        <f>LOOKUP(B246,'Startovní listina'!$B$3:$B$288,'Startovní listina'!$D$3:$D$288)</f>
        <v>Nohejbal Pečky</v>
      </c>
      <c r="E246" s="25">
        <f>LOOKUP(B246,'Startovní listina'!$B$3:$B$288,'Startovní listina'!$E$3:$E$288)</f>
        <v>1957</v>
      </c>
      <c r="F246" s="30">
        <v>0.03570601851851852</v>
      </c>
      <c r="G246" s="31" t="str">
        <f t="shared" si="30"/>
        <v> </v>
      </c>
      <c r="H246" s="31" t="str">
        <f t="shared" si="31"/>
        <v> </v>
      </c>
      <c r="I246" s="31">
        <f t="shared" si="32"/>
        <v>32</v>
      </c>
      <c r="J246" s="31" t="str">
        <f t="shared" si="33"/>
        <v> </v>
      </c>
      <c r="K246" s="31" t="str">
        <f t="shared" si="34"/>
        <v> </v>
      </c>
      <c r="L246" s="31" t="str">
        <f t="shared" si="35"/>
        <v> </v>
      </c>
      <c r="M246" s="31" t="str">
        <f t="shared" si="36"/>
        <v> </v>
      </c>
      <c r="N246" s="31" t="str">
        <f t="shared" si="37"/>
        <v> </v>
      </c>
      <c r="O246" s="31">
        <f t="shared" si="38"/>
        <v>32</v>
      </c>
      <c r="P246" s="31">
        <f t="shared" si="39"/>
        <v>9</v>
      </c>
      <c r="Q246" s="26" t="s">
        <v>27</v>
      </c>
      <c r="R246" s="27" t="str">
        <f>LOOKUP(B246,'Startovní listina'!$B$3:$B$288,'Startovní listina'!$F$3:$F$288)</f>
        <v>C</v>
      </c>
      <c r="S246" s="27" t="str">
        <f>LOOKUP(B246,'Startovní listina'!$B$3:$B$288,'Startovní listina'!$I$3:$I$288)</f>
        <v>A</v>
      </c>
      <c r="T246" s="27" t="str">
        <f>LOOKUP(B246,'Startovní listina'!$B$3:$B$288,'Startovní listina'!$J$3:$J$288)</f>
        <v>N</v>
      </c>
      <c r="U246" s="27" t="str">
        <f>LOOKUP(B246,'Startovní listina'!$B$3:$B$288,'Startovní listina'!$O$3:$O$288)</f>
        <v>A</v>
      </c>
      <c r="V246" s="27" t="str">
        <f>LOOKUP(B246,'Startovní listina'!$B$3:$B$288,'Startovní listina'!$P$3:$P$288)</f>
        <v>N</v>
      </c>
      <c r="W246" t="s">
        <v>27</v>
      </c>
      <c r="X246">
        <f>MAX(G$4:G245)+1</f>
        <v>109</v>
      </c>
      <c r="Y246">
        <f>MAX(H$4:H245)+1</f>
        <v>60</v>
      </c>
      <c r="Z246">
        <f>MAX(I$4:I245)+1</f>
        <v>32</v>
      </c>
      <c r="AA246">
        <f>MAX(J$4:J245)+1</f>
        <v>15</v>
      </c>
      <c r="AB246">
        <f>MAX(K$4:K245)+1</f>
        <v>3</v>
      </c>
      <c r="AC246">
        <f>MAX(L$4:L245)+1</f>
        <v>13</v>
      </c>
      <c r="AD246">
        <f>MAX(M$4:M245)+1</f>
        <v>9</v>
      </c>
      <c r="AE246">
        <f>MAX(N$4:N245)+1</f>
        <v>9</v>
      </c>
      <c r="AF246">
        <f>MAX(O$4:O245)+1</f>
        <v>32</v>
      </c>
      <c r="AG246" t="e">
        <f>MAX(#REF!)+1</f>
        <v>#REF!</v>
      </c>
      <c r="AH246">
        <f>MAX(P$4:P245)+1</f>
        <v>9</v>
      </c>
      <c r="AI246" t="e">
        <f>MAX(#REF!)+1</f>
        <v>#REF!</v>
      </c>
      <c r="AK246" s="28">
        <f>LOOKUP(R246,TR!$A$4:$A$11,TR!$B$4:$B$11)</f>
        <v>0.02342592592592593</v>
      </c>
    </row>
    <row r="247" spans="1:37" ht="12.75">
      <c r="A247" s="25" t="s">
        <v>270</v>
      </c>
      <c r="B247" s="29">
        <v>382</v>
      </c>
      <c r="C247" s="24" t="str">
        <f>LOOKUP(B247,'Startovní listina'!$B$3:$B$288,'Startovní listina'!$C$3:$C$288)</f>
        <v>Středová Ivana</v>
      </c>
      <c r="D247" s="24" t="str">
        <f>LOOKUP(B247,'Startovní listina'!$B$3:$B$288,'Startovní listina'!$D$3:$D$288)</f>
        <v>Klučov</v>
      </c>
      <c r="E247" s="25">
        <f>LOOKUP(B247,'Startovní listina'!$B$3:$B$288,'Startovní listina'!$E$3:$E$288)</f>
        <v>1965</v>
      </c>
      <c r="F247" s="30">
        <v>0.03596064814814815</v>
      </c>
      <c r="G247" s="31" t="str">
        <f t="shared" si="30"/>
        <v> </v>
      </c>
      <c r="H247" s="31" t="str">
        <f t="shared" si="31"/>
        <v> </v>
      </c>
      <c r="I247" s="31" t="str">
        <f t="shared" si="32"/>
        <v> </v>
      </c>
      <c r="J247" s="31" t="str">
        <f t="shared" si="33"/>
        <v> </v>
      </c>
      <c r="K247" s="31" t="str">
        <f t="shared" si="34"/>
        <v> </v>
      </c>
      <c r="L247" s="31" t="str">
        <f t="shared" si="35"/>
        <v> </v>
      </c>
      <c r="M247" s="31">
        <f t="shared" si="36"/>
        <v>9</v>
      </c>
      <c r="N247" s="31" t="str">
        <f t="shared" si="37"/>
        <v> </v>
      </c>
      <c r="O247" s="31">
        <v>3</v>
      </c>
      <c r="P247" s="31" t="str">
        <f t="shared" si="39"/>
        <v> </v>
      </c>
      <c r="Q247" s="26" t="s">
        <v>27</v>
      </c>
      <c r="R247" s="27" t="str">
        <f>LOOKUP(B247,'Startovní listina'!$B$3:$B$288,'Startovní listina'!$F$3:$F$288)</f>
        <v>G</v>
      </c>
      <c r="S247" s="27" t="str">
        <f>LOOKUP(B247,'Startovní listina'!$B$3:$B$288,'Startovní listina'!$I$3:$I$288)</f>
        <v>N</v>
      </c>
      <c r="T247" s="27" t="str">
        <f>LOOKUP(B247,'Startovní listina'!$B$3:$B$288,'Startovní listina'!$J$3:$J$288)</f>
        <v>A</v>
      </c>
      <c r="U247" s="27" t="str">
        <f>LOOKUP(B247,'Startovní listina'!$B$3:$B$288,'Startovní listina'!$O$3:$O$288)</f>
        <v>N</v>
      </c>
      <c r="V247" s="27" t="str">
        <f>LOOKUP(B247,'Startovní listina'!$B$3:$B$288,'Startovní listina'!$P$3:$P$288)</f>
        <v>N</v>
      </c>
      <c r="W247" t="s">
        <v>27</v>
      </c>
      <c r="X247">
        <f>MAX(G$4:G246)+1</f>
        <v>109</v>
      </c>
      <c r="Y247">
        <f>MAX(H$4:H246)+1</f>
        <v>60</v>
      </c>
      <c r="Z247">
        <f>MAX(I$4:I246)+1</f>
        <v>33</v>
      </c>
      <c r="AA247">
        <f>MAX(J$4:J246)+1</f>
        <v>15</v>
      </c>
      <c r="AB247">
        <f>MAX(K$4:K246)+1</f>
        <v>3</v>
      </c>
      <c r="AC247">
        <f>MAX(L$4:L246)+1</f>
        <v>13</v>
      </c>
      <c r="AD247">
        <f>MAX(M$4:M246)+1</f>
        <v>9</v>
      </c>
      <c r="AE247">
        <f>MAX(N$4:N246)+1</f>
        <v>9</v>
      </c>
      <c r="AF247">
        <f>MAX(O$4:O246)+1</f>
        <v>33</v>
      </c>
      <c r="AG247" t="e">
        <f>MAX(#REF!)+1</f>
        <v>#REF!</v>
      </c>
      <c r="AH247">
        <f>MAX(P$4:P246)+1</f>
        <v>10</v>
      </c>
      <c r="AI247" t="e">
        <f>MAX(#REF!)+1</f>
        <v>#REF!</v>
      </c>
      <c r="AK247" s="28">
        <f>LOOKUP(R247,TR!$A$4:$A$11,TR!$B$4:$B$11)</f>
        <v>0.0249537037037037</v>
      </c>
    </row>
    <row r="248" spans="1:37" ht="12.75">
      <c r="A248" s="25" t="s">
        <v>271</v>
      </c>
      <c r="B248" s="29">
        <v>311</v>
      </c>
      <c r="C248" s="24" t="str">
        <f>LOOKUP(B248,'Startovní listina'!$B$3:$B$288,'Startovní listina'!$C$3:$C$288)</f>
        <v>Tučný Jan</v>
      </c>
      <c r="D248" s="24" t="str">
        <f>LOOKUP(B248,'Startovní listina'!$B$3:$B$288,'Startovní listina'!$D$3:$D$288)</f>
        <v>MK Pardubice</v>
      </c>
      <c r="E248" s="25">
        <f>LOOKUP(B248,'Startovní listina'!$B$3:$B$288,'Startovní listina'!$E$3:$E$288)</f>
        <v>1947</v>
      </c>
      <c r="F248" s="30">
        <v>0.03596064814814815</v>
      </c>
      <c r="G248" s="31" t="str">
        <f t="shared" si="30"/>
        <v> </v>
      </c>
      <c r="H248" s="31" t="str">
        <f t="shared" si="31"/>
        <v> </v>
      </c>
      <c r="I248" s="31" t="str">
        <f t="shared" si="32"/>
        <v> </v>
      </c>
      <c r="J248" s="31">
        <f t="shared" si="33"/>
        <v>15</v>
      </c>
      <c r="K248" s="31" t="str">
        <f t="shared" si="34"/>
        <v> </v>
      </c>
      <c r="L248" s="31" t="str">
        <f t="shared" si="35"/>
        <v> </v>
      </c>
      <c r="M248" s="31" t="str">
        <f t="shared" si="36"/>
        <v> </v>
      </c>
      <c r="N248" s="31" t="str">
        <f t="shared" si="37"/>
        <v> </v>
      </c>
      <c r="O248" s="31" t="str">
        <f t="shared" si="38"/>
        <v> </v>
      </c>
      <c r="P248" s="31" t="str">
        <f t="shared" si="39"/>
        <v> </v>
      </c>
      <c r="Q248" s="26" t="s">
        <v>27</v>
      </c>
      <c r="R248" s="27" t="str">
        <f>LOOKUP(B248,'Startovní listina'!$B$3:$B$288,'Startovní listina'!$F$3:$F$288)</f>
        <v>D</v>
      </c>
      <c r="S248" s="27" t="str">
        <f>LOOKUP(B248,'Startovní listina'!$B$3:$B$288,'Startovní listina'!$I$3:$I$288)</f>
        <v>N</v>
      </c>
      <c r="T248" s="27" t="str">
        <f>LOOKUP(B248,'Startovní listina'!$B$3:$B$288,'Startovní listina'!$J$3:$J$288)</f>
        <v>N</v>
      </c>
      <c r="U248" s="27" t="str">
        <f>LOOKUP(B248,'Startovní listina'!$B$3:$B$288,'Startovní listina'!$O$3:$O$288)</f>
        <v>N</v>
      </c>
      <c r="V248" s="27" t="str">
        <f>LOOKUP(B248,'Startovní listina'!$B$3:$B$288,'Startovní listina'!$P$3:$P$288)</f>
        <v>N</v>
      </c>
      <c r="W248" t="s">
        <v>27</v>
      </c>
      <c r="X248">
        <f>MAX(G$4:G247)+1</f>
        <v>109</v>
      </c>
      <c r="Y248">
        <f>MAX(H$4:H247)+1</f>
        <v>60</v>
      </c>
      <c r="Z248">
        <f>MAX(I$4:I247)+1</f>
        <v>33</v>
      </c>
      <c r="AA248">
        <f>MAX(J$4:J247)+1</f>
        <v>15</v>
      </c>
      <c r="AB248">
        <f>MAX(K$4:K247)+1</f>
        <v>3</v>
      </c>
      <c r="AC248">
        <f>MAX(L$4:L247)+1</f>
        <v>13</v>
      </c>
      <c r="AD248">
        <f>MAX(M$4:M247)+1</f>
        <v>10</v>
      </c>
      <c r="AE248">
        <f>MAX(N$4:N247)+1</f>
        <v>9</v>
      </c>
      <c r="AF248">
        <f>MAX(O$4:O247)+1</f>
        <v>33</v>
      </c>
      <c r="AG248" t="e">
        <f>MAX(#REF!)+1</f>
        <v>#REF!</v>
      </c>
      <c r="AH248">
        <f>MAX(P$4:P247)+1</f>
        <v>10</v>
      </c>
      <c r="AI248" t="e">
        <f>MAX(#REF!)+1</f>
        <v>#REF!</v>
      </c>
      <c r="AK248" s="28">
        <f>LOOKUP(R248,TR!$A$4:$A$11,TR!$B$4:$B$11)</f>
        <v>0.025543981481481483</v>
      </c>
    </row>
    <row r="249" spans="1:37" ht="12.75">
      <c r="A249" s="25" t="s">
        <v>272</v>
      </c>
      <c r="B249" s="29">
        <v>144</v>
      </c>
      <c r="C249" s="24" t="str">
        <f>LOOKUP(B249,'Startovní listina'!$B$3:$B$288,'Startovní listina'!$C$3:$C$288)</f>
        <v>Nebeský Michal</v>
      </c>
      <c r="D249" s="24" t="str">
        <f>LOOKUP(B249,'Startovní listina'!$B$3:$B$288,'Startovní listina'!$D$3:$D$288)</f>
        <v>Gerontclub</v>
      </c>
      <c r="E249" s="25">
        <f>LOOKUP(B249,'Startovní listina'!$B$3:$B$288,'Startovní listina'!$E$3:$E$288)</f>
        <v>1967</v>
      </c>
      <c r="F249" s="30">
        <v>0.03599537037037037</v>
      </c>
      <c r="G249" s="31" t="str">
        <f t="shared" si="30"/>
        <v> </v>
      </c>
      <c r="H249" s="31">
        <f t="shared" si="31"/>
        <v>60</v>
      </c>
      <c r="I249" s="31" t="str">
        <f t="shared" si="32"/>
        <v> </v>
      </c>
      <c r="J249" s="31" t="str">
        <f t="shared" si="33"/>
        <v> </v>
      </c>
      <c r="K249" s="31" t="str">
        <f t="shared" si="34"/>
        <v> </v>
      </c>
      <c r="L249" s="31" t="str">
        <f t="shared" si="35"/>
        <v> </v>
      </c>
      <c r="M249" s="31" t="str">
        <f t="shared" si="36"/>
        <v> </v>
      </c>
      <c r="N249" s="31" t="str">
        <f t="shared" si="37"/>
        <v> </v>
      </c>
      <c r="O249" s="31" t="str">
        <f t="shared" si="38"/>
        <v> </v>
      </c>
      <c r="P249" s="31" t="str">
        <f t="shared" si="39"/>
        <v> </v>
      </c>
      <c r="Q249" s="26" t="s">
        <v>27</v>
      </c>
      <c r="R249" s="27" t="str">
        <f>LOOKUP(B249,'Startovní listina'!$B$3:$B$288,'Startovní listina'!$F$3:$F$288)</f>
        <v>B</v>
      </c>
      <c r="S249" s="27" t="str">
        <f>LOOKUP(B249,'Startovní listina'!$B$3:$B$288,'Startovní listina'!$I$3:$I$288)</f>
        <v>N</v>
      </c>
      <c r="T249" s="27" t="str">
        <f>LOOKUP(B249,'Startovní listina'!$B$3:$B$288,'Startovní listina'!$J$3:$J$288)</f>
        <v>N</v>
      </c>
      <c r="U249" s="27" t="str">
        <f>LOOKUP(B249,'Startovní listina'!$B$3:$B$288,'Startovní listina'!$O$3:$O$288)</f>
        <v>N</v>
      </c>
      <c r="V249" s="27" t="str">
        <f>LOOKUP(B249,'Startovní listina'!$B$3:$B$288,'Startovní listina'!$P$3:$P$288)</f>
        <v>N</v>
      </c>
      <c r="W249" t="s">
        <v>27</v>
      </c>
      <c r="X249">
        <f>MAX(G$4:G248)+1</f>
        <v>109</v>
      </c>
      <c r="Y249">
        <f>MAX(H$4:H248)+1</f>
        <v>60</v>
      </c>
      <c r="Z249">
        <f>MAX(I$4:I248)+1</f>
        <v>33</v>
      </c>
      <c r="AA249">
        <f>MAX(J$4:J248)+1</f>
        <v>16</v>
      </c>
      <c r="AB249">
        <f>MAX(K$4:K248)+1</f>
        <v>3</v>
      </c>
      <c r="AC249">
        <f>MAX(L$4:L248)+1</f>
        <v>13</v>
      </c>
      <c r="AD249">
        <f>MAX(M$4:M248)+1</f>
        <v>10</v>
      </c>
      <c r="AE249">
        <f>MAX(N$4:N248)+1</f>
        <v>9</v>
      </c>
      <c r="AF249">
        <f>MAX(O$4:O248)+1</f>
        <v>33</v>
      </c>
      <c r="AG249" t="e">
        <f>MAX(#REF!)+1</f>
        <v>#REF!</v>
      </c>
      <c r="AH249">
        <f>MAX(P$4:P248)+1</f>
        <v>10</v>
      </c>
      <c r="AI249" t="e">
        <f>MAX(#REF!)+1</f>
        <v>#REF!</v>
      </c>
      <c r="AK249" s="28">
        <f>LOOKUP(R249,TR!$A$4:$A$11,TR!$B$4:$B$11)</f>
        <v>0.021863425925925925</v>
      </c>
    </row>
    <row r="250" spans="1:37" ht="12.75">
      <c r="A250" s="25" t="s">
        <v>273</v>
      </c>
      <c r="B250" s="29">
        <v>364</v>
      </c>
      <c r="C250" s="24" t="str">
        <f>LOOKUP(B250,'Startovní listina'!$B$3:$B$288,'Startovní listina'!$C$3:$C$288)</f>
        <v>Trägerová Hana</v>
      </c>
      <c r="D250" s="24" t="str">
        <f>LOOKUP(B250,'Startovní listina'!$B$3:$B$288,'Startovní listina'!$D$3:$D$288)</f>
        <v>-</v>
      </c>
      <c r="E250" s="25">
        <f>LOOKUP(B250,'Startovní listina'!$B$3:$B$288,'Startovní listina'!$E$3:$E$288)</f>
        <v>1975</v>
      </c>
      <c r="F250" s="30">
        <v>0.03605324074074074</v>
      </c>
      <c r="G250" s="31" t="str">
        <f t="shared" si="30"/>
        <v> </v>
      </c>
      <c r="H250" s="31" t="str">
        <f t="shared" si="31"/>
        <v> </v>
      </c>
      <c r="I250" s="31" t="str">
        <f t="shared" si="32"/>
        <v> </v>
      </c>
      <c r="J250" s="31" t="str">
        <f t="shared" si="33"/>
        <v> </v>
      </c>
      <c r="K250" s="31" t="str">
        <f t="shared" si="34"/>
        <v> </v>
      </c>
      <c r="L250" s="31">
        <f t="shared" si="35"/>
        <v>13</v>
      </c>
      <c r="M250" s="31" t="str">
        <f t="shared" si="36"/>
        <v> </v>
      </c>
      <c r="N250" s="31" t="str">
        <f t="shared" si="37"/>
        <v> </v>
      </c>
      <c r="O250" s="31" t="str">
        <f t="shared" si="38"/>
        <v> </v>
      </c>
      <c r="P250" s="31" t="str">
        <f t="shared" si="39"/>
        <v> </v>
      </c>
      <c r="Q250" s="26" t="s">
        <v>27</v>
      </c>
      <c r="R250" s="27" t="str">
        <f>LOOKUP(B250,'Startovní listina'!$B$3:$B$288,'Startovní listina'!$F$3:$F$288)</f>
        <v>F</v>
      </c>
      <c r="S250" s="27" t="str">
        <f>LOOKUP(B250,'Startovní listina'!$B$3:$B$288,'Startovní listina'!$I$3:$I$288)</f>
        <v>N</v>
      </c>
      <c r="T250" s="27" t="str">
        <f>LOOKUP(B250,'Startovní listina'!$B$3:$B$288,'Startovní listina'!$J$3:$J$288)</f>
        <v>N</v>
      </c>
      <c r="U250" s="27" t="str">
        <f>LOOKUP(B250,'Startovní listina'!$B$3:$B$288,'Startovní listina'!$O$3:$O$288)</f>
        <v>N</v>
      </c>
      <c r="V250" s="27" t="str">
        <f>LOOKUP(B250,'Startovní listina'!$B$3:$B$288,'Startovní listina'!$P$3:$P$288)</f>
        <v>N</v>
      </c>
      <c r="W250" t="s">
        <v>27</v>
      </c>
      <c r="X250">
        <f>MAX(G$4:G249)+1</f>
        <v>109</v>
      </c>
      <c r="Y250">
        <f>MAX(H$4:H249)+1</f>
        <v>61</v>
      </c>
      <c r="Z250">
        <f>MAX(I$4:I249)+1</f>
        <v>33</v>
      </c>
      <c r="AA250">
        <f>MAX(J$4:J249)+1</f>
        <v>16</v>
      </c>
      <c r="AB250">
        <f>MAX(K$4:K249)+1</f>
        <v>3</v>
      </c>
      <c r="AC250">
        <f>MAX(L$4:L249)+1</f>
        <v>13</v>
      </c>
      <c r="AD250">
        <f>MAX(M$4:M249)+1</f>
        <v>10</v>
      </c>
      <c r="AE250">
        <f>MAX(N$4:N249)+1</f>
        <v>9</v>
      </c>
      <c r="AF250">
        <f>MAX(O$4:O249)+1</f>
        <v>33</v>
      </c>
      <c r="AG250" t="e">
        <f>MAX(#REF!)+1</f>
        <v>#REF!</v>
      </c>
      <c r="AH250">
        <f>MAX(P$4:P249)+1</f>
        <v>10</v>
      </c>
      <c r="AI250" t="e">
        <f>MAX(#REF!)+1</f>
        <v>#REF!</v>
      </c>
      <c r="AK250" s="28">
        <f>LOOKUP(R250,TR!$A$4:$A$11,TR!$B$4:$B$11)</f>
        <v>0.024189814814814817</v>
      </c>
    </row>
    <row r="251" spans="1:37" ht="12.75">
      <c r="A251" s="25" t="s">
        <v>274</v>
      </c>
      <c r="B251" s="29">
        <v>297</v>
      </c>
      <c r="C251" s="24" t="str">
        <f>LOOKUP(B251,'Startovní listina'!$B$3:$B$288,'Startovní listina'!$C$3:$C$288)</f>
        <v>Hanousek Martin</v>
      </c>
      <c r="D251" s="24" t="str">
        <f>LOOKUP(B251,'Startovní listina'!$B$3:$B$288,'Startovní listina'!$D$3:$D$288)</f>
        <v>TJ CHS Turbo Chotěboř</v>
      </c>
      <c r="E251" s="25">
        <f>LOOKUP(B251,'Startovní listina'!$B$3:$B$288,'Startovní listina'!$E$3:$E$288)</f>
        <v>1979</v>
      </c>
      <c r="F251" s="30">
        <v>0.036238425925925924</v>
      </c>
      <c r="G251" s="31">
        <f t="shared" si="30"/>
        <v>109</v>
      </c>
      <c r="H251" s="31" t="str">
        <f t="shared" si="31"/>
        <v> </v>
      </c>
      <c r="I251" s="31" t="str">
        <f t="shared" si="32"/>
        <v> </v>
      </c>
      <c r="J251" s="31" t="str">
        <f t="shared" si="33"/>
        <v> </v>
      </c>
      <c r="K251" s="31" t="str">
        <f t="shared" si="34"/>
        <v> </v>
      </c>
      <c r="L251" s="31" t="str">
        <f t="shared" si="35"/>
        <v> </v>
      </c>
      <c r="M251" s="31" t="str">
        <f t="shared" si="36"/>
        <v> </v>
      </c>
      <c r="N251" s="31" t="str">
        <f t="shared" si="37"/>
        <v> </v>
      </c>
      <c r="O251" s="31" t="str">
        <f t="shared" si="38"/>
        <v> </v>
      </c>
      <c r="P251" s="31" t="str">
        <f t="shared" si="39"/>
        <v> </v>
      </c>
      <c r="Q251" s="26" t="s">
        <v>27</v>
      </c>
      <c r="R251" s="27" t="str">
        <f>LOOKUP(B251,'Startovní listina'!$B$3:$B$288,'Startovní listina'!$F$3:$F$288)</f>
        <v>A</v>
      </c>
      <c r="S251" s="27" t="str">
        <f>LOOKUP(B251,'Startovní listina'!$B$3:$B$288,'Startovní listina'!$I$3:$I$288)</f>
        <v>N</v>
      </c>
      <c r="T251" s="27" t="str">
        <f>LOOKUP(B251,'Startovní listina'!$B$3:$B$288,'Startovní listina'!$J$3:$J$288)</f>
        <v>N</v>
      </c>
      <c r="U251" s="27" t="str">
        <f>LOOKUP(B251,'Startovní listina'!$B$3:$B$288,'Startovní listina'!$O$3:$O$288)</f>
        <v>N</v>
      </c>
      <c r="V251" s="27" t="str">
        <f>LOOKUP(B251,'Startovní listina'!$B$3:$B$288,'Startovní listina'!$P$3:$P$288)</f>
        <v>N</v>
      </c>
      <c r="W251" t="s">
        <v>27</v>
      </c>
      <c r="X251">
        <f>MAX(G$4:G250)+1</f>
        <v>109</v>
      </c>
      <c r="Y251">
        <f>MAX(H$4:H250)+1</f>
        <v>61</v>
      </c>
      <c r="Z251">
        <f>MAX(I$4:I250)+1</f>
        <v>33</v>
      </c>
      <c r="AA251">
        <f>MAX(J$4:J250)+1</f>
        <v>16</v>
      </c>
      <c r="AB251">
        <f>MAX(K$4:K250)+1</f>
        <v>3</v>
      </c>
      <c r="AC251">
        <f>MAX(L$4:L250)+1</f>
        <v>14</v>
      </c>
      <c r="AD251">
        <f>MAX(M$4:M250)+1</f>
        <v>10</v>
      </c>
      <c r="AE251">
        <f>MAX(N$4:N250)+1</f>
        <v>9</v>
      </c>
      <c r="AF251">
        <f>MAX(O$4:O250)+1</f>
        <v>33</v>
      </c>
      <c r="AG251" t="e">
        <f>MAX(#REF!)+1</f>
        <v>#REF!</v>
      </c>
      <c r="AH251">
        <f>MAX(P$4:P250)+1</f>
        <v>10</v>
      </c>
      <c r="AI251" t="e">
        <f>MAX(#REF!)+1</f>
        <v>#REF!</v>
      </c>
      <c r="AK251" s="28">
        <f>LOOKUP(R251,TR!$A$4:$A$11,TR!$B$4:$B$11)</f>
        <v>0.020439814814814817</v>
      </c>
    </row>
    <row r="252" spans="1:37" ht="12.75">
      <c r="A252" s="25" t="s">
        <v>275</v>
      </c>
      <c r="B252" s="29">
        <v>164</v>
      </c>
      <c r="C252" s="24" t="str">
        <f>LOOKUP(B252,'Startovní listina'!$B$3:$B$288,'Startovní listina'!$C$3:$C$288)</f>
        <v>Velecký Tomáš</v>
      </c>
      <c r="D252" s="24" t="str">
        <f>LOOKUP(B252,'Startovní listina'!$B$3:$B$288,'Startovní listina'!$D$3:$D$288)</f>
        <v>Tragéd Team</v>
      </c>
      <c r="E252" s="25">
        <f>LOOKUP(B252,'Startovní listina'!$B$3:$B$288,'Startovní listina'!$E$3:$E$288)</f>
        <v>1964</v>
      </c>
      <c r="F252" s="30">
        <v>0.036273148148148145</v>
      </c>
      <c r="G252" s="31" t="str">
        <f t="shared" si="30"/>
        <v> </v>
      </c>
      <c r="H252" s="31">
        <f t="shared" si="31"/>
        <v>61</v>
      </c>
      <c r="I252" s="31" t="str">
        <f t="shared" si="32"/>
        <v> </v>
      </c>
      <c r="J252" s="31" t="str">
        <f t="shared" si="33"/>
        <v> </v>
      </c>
      <c r="K252" s="31" t="str">
        <f t="shared" si="34"/>
        <v> </v>
      </c>
      <c r="L252" s="31" t="str">
        <f t="shared" si="35"/>
        <v> </v>
      </c>
      <c r="M252" s="31" t="str">
        <f t="shared" si="36"/>
        <v> </v>
      </c>
      <c r="N252" s="31" t="str">
        <f t="shared" si="37"/>
        <v> </v>
      </c>
      <c r="O252" s="31" t="str">
        <f t="shared" si="38"/>
        <v> </v>
      </c>
      <c r="P252" s="31" t="str">
        <f t="shared" si="39"/>
        <v> </v>
      </c>
      <c r="Q252" s="26" t="s">
        <v>27</v>
      </c>
      <c r="R252" s="27" t="str">
        <f>LOOKUP(B252,'Startovní listina'!$B$3:$B$288,'Startovní listina'!$F$3:$F$288)</f>
        <v>B</v>
      </c>
      <c r="S252" s="27" t="str">
        <f>LOOKUP(B252,'Startovní listina'!$B$3:$B$288,'Startovní listina'!$I$3:$I$288)</f>
        <v>N</v>
      </c>
      <c r="T252" s="27" t="str">
        <f>LOOKUP(B252,'Startovní listina'!$B$3:$B$288,'Startovní listina'!$J$3:$J$288)</f>
        <v>N</v>
      </c>
      <c r="U252" s="27" t="str">
        <f>LOOKUP(B252,'Startovní listina'!$B$3:$B$288,'Startovní listina'!$O$3:$O$288)</f>
        <v>N</v>
      </c>
      <c r="V252" s="27" t="str">
        <f>LOOKUP(B252,'Startovní listina'!$B$3:$B$288,'Startovní listina'!$P$3:$P$288)</f>
        <v>N</v>
      </c>
      <c r="W252" t="s">
        <v>27</v>
      </c>
      <c r="X252">
        <f>MAX(G$4:G251)+1</f>
        <v>110</v>
      </c>
      <c r="Y252">
        <f>MAX(H$4:H251)+1</f>
        <v>61</v>
      </c>
      <c r="Z252">
        <f>MAX(I$4:I251)+1</f>
        <v>33</v>
      </c>
      <c r="AA252">
        <f>MAX(J$4:J251)+1</f>
        <v>16</v>
      </c>
      <c r="AB252">
        <f>MAX(K$4:K251)+1</f>
        <v>3</v>
      </c>
      <c r="AC252">
        <f>MAX(L$4:L251)+1</f>
        <v>14</v>
      </c>
      <c r="AD252">
        <f>MAX(M$4:M251)+1</f>
        <v>10</v>
      </c>
      <c r="AE252">
        <f>MAX(N$4:N251)+1</f>
        <v>9</v>
      </c>
      <c r="AF252">
        <f>MAX(O$4:O251)+1</f>
        <v>33</v>
      </c>
      <c r="AG252" t="e">
        <f>MAX(#REF!)+1</f>
        <v>#REF!</v>
      </c>
      <c r="AH252">
        <f>MAX(P$4:P251)+1</f>
        <v>10</v>
      </c>
      <c r="AI252" t="e">
        <f>MAX(#REF!)+1</f>
        <v>#REF!</v>
      </c>
      <c r="AK252" s="28">
        <f>LOOKUP(R252,TR!$A$4:$A$11,TR!$B$4:$B$11)</f>
        <v>0.021863425925925925</v>
      </c>
    </row>
    <row r="253" spans="1:37" ht="12.75">
      <c r="A253" s="25" t="s">
        <v>276</v>
      </c>
      <c r="B253" s="29">
        <v>187</v>
      </c>
      <c r="C253" s="24" t="str">
        <f>LOOKUP(B253,'Startovní listina'!$B$3:$B$288,'Startovní listina'!$C$3:$C$288)</f>
        <v>Páriš Attila</v>
      </c>
      <c r="D253" s="24" t="str">
        <f>LOOKUP(B253,'Startovní listina'!$B$3:$B$288,'Startovní listina'!$D$3:$D$288)</f>
        <v>KRB Chrudim</v>
      </c>
      <c r="E253" s="25">
        <f>LOOKUP(B253,'Startovní listina'!$B$3:$B$288,'Startovní listina'!$E$3:$E$288)</f>
        <v>1960</v>
      </c>
      <c r="F253" s="30">
        <v>0.03636574074074074</v>
      </c>
      <c r="G253" s="31" t="str">
        <f t="shared" si="30"/>
        <v> </v>
      </c>
      <c r="H253" s="31">
        <f t="shared" si="31"/>
        <v>62</v>
      </c>
      <c r="I253" s="31" t="str">
        <f t="shared" si="32"/>
        <v> </v>
      </c>
      <c r="J253" s="31" t="str">
        <f t="shared" si="33"/>
        <v> </v>
      </c>
      <c r="K253" s="31" t="str">
        <f t="shared" si="34"/>
        <v> </v>
      </c>
      <c r="L253" s="31" t="str">
        <f t="shared" si="35"/>
        <v> </v>
      </c>
      <c r="M253" s="31" t="str">
        <f t="shared" si="36"/>
        <v> </v>
      </c>
      <c r="N253" s="31" t="str">
        <f t="shared" si="37"/>
        <v> </v>
      </c>
      <c r="O253" s="31" t="str">
        <f t="shared" si="38"/>
        <v> </v>
      </c>
      <c r="P253" s="31" t="str">
        <f t="shared" si="39"/>
        <v> </v>
      </c>
      <c r="Q253" s="26" t="s">
        <v>27</v>
      </c>
      <c r="R253" s="27" t="str">
        <f>LOOKUP(B253,'Startovní listina'!$B$3:$B$288,'Startovní listina'!$F$3:$F$288)</f>
        <v>B</v>
      </c>
      <c r="S253" s="27" t="str">
        <f>LOOKUP(B253,'Startovní listina'!$B$3:$B$288,'Startovní listina'!$I$3:$I$288)</f>
        <v>N</v>
      </c>
      <c r="T253" s="27" t="str">
        <f>LOOKUP(B253,'Startovní listina'!$B$3:$B$288,'Startovní listina'!$J$3:$J$288)</f>
        <v>N</v>
      </c>
      <c r="U253" s="27" t="str">
        <f>LOOKUP(B253,'Startovní listina'!$B$3:$B$288,'Startovní listina'!$O$3:$O$288)</f>
        <v>N</v>
      </c>
      <c r="V253" s="27" t="str">
        <f>LOOKUP(B253,'Startovní listina'!$B$3:$B$288,'Startovní listina'!$P$3:$P$288)</f>
        <v>N</v>
      </c>
      <c r="W253" t="s">
        <v>27</v>
      </c>
      <c r="X253">
        <f>MAX(G$4:G252)+1</f>
        <v>110</v>
      </c>
      <c r="Y253">
        <f>MAX(H$4:H252)+1</f>
        <v>62</v>
      </c>
      <c r="Z253">
        <f>MAX(I$4:I252)+1</f>
        <v>33</v>
      </c>
      <c r="AA253">
        <f>MAX(J$4:J252)+1</f>
        <v>16</v>
      </c>
      <c r="AB253">
        <f>MAX(K$4:K252)+1</f>
        <v>3</v>
      </c>
      <c r="AC253">
        <f>MAX(L$4:L252)+1</f>
        <v>14</v>
      </c>
      <c r="AD253">
        <f>MAX(M$4:M252)+1</f>
        <v>10</v>
      </c>
      <c r="AE253">
        <f>MAX(N$4:N252)+1</f>
        <v>9</v>
      </c>
      <c r="AF253">
        <f>MAX(O$4:O252)+1</f>
        <v>33</v>
      </c>
      <c r="AG253" t="e">
        <f>MAX(#REF!)+1</f>
        <v>#REF!</v>
      </c>
      <c r="AH253">
        <f>MAX(P$4:P252)+1</f>
        <v>10</v>
      </c>
      <c r="AI253" t="e">
        <f>MAX(#REF!)+1</f>
        <v>#REF!</v>
      </c>
      <c r="AK253" s="28">
        <f>LOOKUP(R253,TR!$A$4:$A$11,TR!$B$4:$B$11)</f>
        <v>0.021863425925925925</v>
      </c>
    </row>
    <row r="254" spans="1:37" ht="12.75">
      <c r="A254" s="25" t="s">
        <v>277</v>
      </c>
      <c r="B254" s="29">
        <v>186</v>
      </c>
      <c r="C254" s="24" t="str">
        <f>LOOKUP(B254,'Startovní listina'!$B$3:$B$288,'Startovní listina'!$C$3:$C$288)</f>
        <v>Němeček Jiří</v>
      </c>
      <c r="D254" s="24" t="str">
        <f>LOOKUP(B254,'Startovní listina'!$B$3:$B$288,'Startovní listina'!$D$3:$D$288)</f>
        <v>Praha 4</v>
      </c>
      <c r="E254" s="25">
        <f>LOOKUP(B254,'Startovní listina'!$B$3:$B$288,'Startovní listina'!$E$3:$E$288)</f>
        <v>1965</v>
      </c>
      <c r="F254" s="30">
        <v>0.036631944444444446</v>
      </c>
      <c r="G254" s="31" t="str">
        <f t="shared" si="30"/>
        <v> </v>
      </c>
      <c r="H254" s="31">
        <f t="shared" si="31"/>
        <v>63</v>
      </c>
      <c r="I254" s="31" t="str">
        <f t="shared" si="32"/>
        <v> </v>
      </c>
      <c r="J254" s="31" t="str">
        <f t="shared" si="33"/>
        <v> </v>
      </c>
      <c r="K254" s="31" t="str">
        <f t="shared" si="34"/>
        <v> </v>
      </c>
      <c r="L254" s="31" t="str">
        <f t="shared" si="35"/>
        <v> </v>
      </c>
      <c r="M254" s="31" t="str">
        <f t="shared" si="36"/>
        <v> </v>
      </c>
      <c r="N254" s="31" t="str">
        <f t="shared" si="37"/>
        <v> </v>
      </c>
      <c r="O254" s="31" t="str">
        <f t="shared" si="38"/>
        <v> </v>
      </c>
      <c r="P254" s="31" t="str">
        <f t="shared" si="39"/>
        <v> </v>
      </c>
      <c r="Q254" s="26" t="s">
        <v>27</v>
      </c>
      <c r="R254" s="27" t="str">
        <f>LOOKUP(B254,'Startovní listina'!$B$3:$B$288,'Startovní listina'!$F$3:$F$288)</f>
        <v>B</v>
      </c>
      <c r="S254" s="27" t="str">
        <f>LOOKUP(B254,'Startovní listina'!$B$3:$B$288,'Startovní listina'!$I$3:$I$288)</f>
        <v>N</v>
      </c>
      <c r="T254" s="27" t="str">
        <f>LOOKUP(B254,'Startovní listina'!$B$3:$B$288,'Startovní listina'!$J$3:$J$288)</f>
        <v>N</v>
      </c>
      <c r="U254" s="27" t="str">
        <f>LOOKUP(B254,'Startovní listina'!$B$3:$B$288,'Startovní listina'!$O$3:$O$288)</f>
        <v>N</v>
      </c>
      <c r="V254" s="27" t="str">
        <f>LOOKUP(B254,'Startovní listina'!$B$3:$B$288,'Startovní listina'!$P$3:$P$288)</f>
        <v>N</v>
      </c>
      <c r="W254" t="s">
        <v>27</v>
      </c>
      <c r="X254">
        <f>MAX(G$4:G253)+1</f>
        <v>110</v>
      </c>
      <c r="Y254">
        <f>MAX(H$4:H253)+1</f>
        <v>63</v>
      </c>
      <c r="Z254">
        <f>MAX(I$4:I253)+1</f>
        <v>33</v>
      </c>
      <c r="AA254">
        <f>MAX(J$4:J253)+1</f>
        <v>16</v>
      </c>
      <c r="AB254">
        <f>MAX(K$4:K253)+1</f>
        <v>3</v>
      </c>
      <c r="AC254">
        <f>MAX(L$4:L253)+1</f>
        <v>14</v>
      </c>
      <c r="AD254">
        <f>MAX(M$4:M253)+1</f>
        <v>10</v>
      </c>
      <c r="AE254">
        <f>MAX(N$4:N253)+1</f>
        <v>9</v>
      </c>
      <c r="AF254">
        <f>MAX(O$4:O253)+1</f>
        <v>33</v>
      </c>
      <c r="AG254" t="e">
        <f>MAX(#REF!)+1</f>
        <v>#REF!</v>
      </c>
      <c r="AH254">
        <f>MAX(P$4:P253)+1</f>
        <v>10</v>
      </c>
      <c r="AI254" t="e">
        <f>MAX(#REF!)+1</f>
        <v>#REF!</v>
      </c>
      <c r="AK254" s="28">
        <f>LOOKUP(R254,TR!$A$4:$A$11,TR!$B$4:$B$11)</f>
        <v>0.021863425925925925</v>
      </c>
    </row>
    <row r="255" spans="1:37" ht="12.75">
      <c r="A255" s="25" t="s">
        <v>278</v>
      </c>
      <c r="B255" s="29">
        <v>319</v>
      </c>
      <c r="C255" s="24" t="str">
        <f>LOOKUP(B255,'Startovní listina'!$B$3:$B$288,'Startovní listina'!$C$3:$C$288)</f>
        <v>Čepelka Oldřich</v>
      </c>
      <c r="D255" s="24" t="str">
        <f>LOOKUP(B255,'Startovní listina'!$B$3:$B$288,'Startovní listina'!$D$3:$D$288)</f>
        <v>Tima Liberec</v>
      </c>
      <c r="E255" s="25">
        <f>LOOKUP(B255,'Startovní listina'!$B$3:$B$288,'Startovní listina'!$E$3:$E$288)</f>
        <v>1948</v>
      </c>
      <c r="F255" s="30">
        <v>0.03665509259259259</v>
      </c>
      <c r="G255" s="31" t="str">
        <f t="shared" si="30"/>
        <v> </v>
      </c>
      <c r="H255" s="31" t="str">
        <f t="shared" si="31"/>
        <v> </v>
      </c>
      <c r="I255" s="31" t="str">
        <f t="shared" si="32"/>
        <v> </v>
      </c>
      <c r="J255" s="31">
        <f t="shared" si="33"/>
        <v>16</v>
      </c>
      <c r="K255" s="31" t="str">
        <f t="shared" si="34"/>
        <v> </v>
      </c>
      <c r="L255" s="31" t="str">
        <f t="shared" si="35"/>
        <v> </v>
      </c>
      <c r="M255" s="31" t="str">
        <f t="shared" si="36"/>
        <v> </v>
      </c>
      <c r="N255" s="31" t="str">
        <f t="shared" si="37"/>
        <v> </v>
      </c>
      <c r="O255" s="31" t="str">
        <f t="shared" si="38"/>
        <v> </v>
      </c>
      <c r="P255" s="31" t="str">
        <f t="shared" si="39"/>
        <v> </v>
      </c>
      <c r="Q255" s="26" t="s">
        <v>27</v>
      </c>
      <c r="R255" s="27" t="str">
        <f>LOOKUP(B255,'Startovní listina'!$B$3:$B$288,'Startovní listina'!$F$3:$F$288)</f>
        <v>D</v>
      </c>
      <c r="S255" s="27" t="str">
        <f>LOOKUP(B255,'Startovní listina'!$B$3:$B$288,'Startovní listina'!$I$3:$I$288)</f>
        <v>N</v>
      </c>
      <c r="T255" s="27" t="str">
        <f>LOOKUP(B255,'Startovní listina'!$B$3:$B$288,'Startovní listina'!$J$3:$J$288)</f>
        <v>N</v>
      </c>
      <c r="U255" s="27" t="str">
        <f>LOOKUP(B255,'Startovní listina'!$B$3:$B$288,'Startovní listina'!$O$3:$O$288)</f>
        <v>N</v>
      </c>
      <c r="V255" s="27" t="str">
        <f>LOOKUP(B255,'Startovní listina'!$B$3:$B$288,'Startovní listina'!$P$3:$P$288)</f>
        <v>N</v>
      </c>
      <c r="W255" t="s">
        <v>27</v>
      </c>
      <c r="X255">
        <f>MAX(G$4:G254)+1</f>
        <v>110</v>
      </c>
      <c r="Y255">
        <f>MAX(H$4:H254)+1</f>
        <v>64</v>
      </c>
      <c r="Z255">
        <f>MAX(I$4:I254)+1</f>
        <v>33</v>
      </c>
      <c r="AA255">
        <f>MAX(J$4:J254)+1</f>
        <v>16</v>
      </c>
      <c r="AB255">
        <f>MAX(K$4:K254)+1</f>
        <v>3</v>
      </c>
      <c r="AC255">
        <f>MAX(L$4:L254)+1</f>
        <v>14</v>
      </c>
      <c r="AD255">
        <f>MAX(M$4:M254)+1</f>
        <v>10</v>
      </c>
      <c r="AE255">
        <f>MAX(N$4:N254)+1</f>
        <v>9</v>
      </c>
      <c r="AF255">
        <f>MAX(O$4:O254)+1</f>
        <v>33</v>
      </c>
      <c r="AG255" t="e">
        <f>MAX(#REF!)+1</f>
        <v>#REF!</v>
      </c>
      <c r="AH255">
        <f>MAX(P$4:P254)+1</f>
        <v>10</v>
      </c>
      <c r="AI255" t="e">
        <f>MAX(#REF!)+1</f>
        <v>#REF!</v>
      </c>
      <c r="AK255" s="28">
        <f>LOOKUP(R255,TR!$A$4:$A$11,TR!$B$4:$B$11)</f>
        <v>0.025543981481481483</v>
      </c>
    </row>
    <row r="256" spans="1:37" ht="12.75">
      <c r="A256" s="25" t="s">
        <v>279</v>
      </c>
      <c r="B256" s="29">
        <v>200</v>
      </c>
      <c r="C256" s="24" t="str">
        <f>LOOKUP(B256,'Startovní listina'!$B$3:$B$288,'Startovní listina'!$C$3:$C$288)</f>
        <v>Krátký Josef</v>
      </c>
      <c r="D256" s="24" t="str">
        <f>LOOKUP(B256,'Startovní listina'!$B$3:$B$288,'Startovní listina'!$D$3:$D$288)</f>
        <v>KP BKÚ Mělník </v>
      </c>
      <c r="E256" s="25">
        <f>LOOKUP(B256,'Startovní listina'!$B$3:$B$288,'Startovní listina'!$E$3:$E$288)</f>
        <v>1965</v>
      </c>
      <c r="F256" s="30">
        <v>0.03684027777777778</v>
      </c>
      <c r="G256" s="31" t="str">
        <f t="shared" si="30"/>
        <v> </v>
      </c>
      <c r="H256" s="31">
        <f t="shared" si="31"/>
        <v>64</v>
      </c>
      <c r="I256" s="31" t="str">
        <f t="shared" si="32"/>
        <v> </v>
      </c>
      <c r="J256" s="31" t="str">
        <f t="shared" si="33"/>
        <v> </v>
      </c>
      <c r="K256" s="31" t="str">
        <f t="shared" si="34"/>
        <v> </v>
      </c>
      <c r="L256" s="31" t="str">
        <f t="shared" si="35"/>
        <v> </v>
      </c>
      <c r="M256" s="31" t="str">
        <f t="shared" si="36"/>
        <v> </v>
      </c>
      <c r="N256" s="31" t="str">
        <f t="shared" si="37"/>
        <v> </v>
      </c>
      <c r="O256" s="31" t="str">
        <f t="shared" si="38"/>
        <v> </v>
      </c>
      <c r="P256" s="31" t="str">
        <f t="shared" si="39"/>
        <v> </v>
      </c>
      <c r="Q256" s="26" t="s">
        <v>27</v>
      </c>
      <c r="R256" s="27" t="str">
        <f>LOOKUP(B256,'Startovní listina'!$B$3:$B$288,'Startovní listina'!$F$3:$F$288)</f>
        <v>B</v>
      </c>
      <c r="S256" s="27" t="str">
        <f>LOOKUP(B256,'Startovní listina'!$B$3:$B$288,'Startovní listina'!$I$3:$I$288)</f>
        <v>N</v>
      </c>
      <c r="T256" s="27" t="str">
        <f>LOOKUP(B256,'Startovní listina'!$B$3:$B$288,'Startovní listina'!$J$3:$J$288)</f>
        <v>N</v>
      </c>
      <c r="U256" s="27" t="str">
        <f>LOOKUP(B256,'Startovní listina'!$B$3:$B$288,'Startovní listina'!$O$3:$O$288)</f>
        <v>N</v>
      </c>
      <c r="V256" s="27" t="str">
        <f>LOOKUP(B256,'Startovní listina'!$B$3:$B$288,'Startovní listina'!$P$3:$P$288)</f>
        <v>N</v>
      </c>
      <c r="W256" t="s">
        <v>27</v>
      </c>
      <c r="X256">
        <f>MAX(G$4:G255)+1</f>
        <v>110</v>
      </c>
      <c r="Y256">
        <f>MAX(H$4:H255)+1</f>
        <v>64</v>
      </c>
      <c r="Z256">
        <f>MAX(I$4:I255)+1</f>
        <v>33</v>
      </c>
      <c r="AA256">
        <f>MAX(J$4:J255)+1</f>
        <v>17</v>
      </c>
      <c r="AB256">
        <f>MAX(K$4:K255)+1</f>
        <v>3</v>
      </c>
      <c r="AC256">
        <f>MAX(L$4:L255)+1</f>
        <v>14</v>
      </c>
      <c r="AD256">
        <f>MAX(M$4:M255)+1</f>
        <v>10</v>
      </c>
      <c r="AE256">
        <f>MAX(N$4:N255)+1</f>
        <v>9</v>
      </c>
      <c r="AF256">
        <f>MAX(O$4:O255)+1</f>
        <v>33</v>
      </c>
      <c r="AG256" t="e">
        <f>MAX(#REF!)+1</f>
        <v>#REF!</v>
      </c>
      <c r="AH256">
        <f>MAX(P$4:P255)+1</f>
        <v>10</v>
      </c>
      <c r="AI256" t="e">
        <f>MAX(#REF!)+1</f>
        <v>#REF!</v>
      </c>
      <c r="AK256" s="28">
        <f>LOOKUP(R256,TR!$A$4:$A$11,TR!$B$4:$B$11)</f>
        <v>0.021863425925925925</v>
      </c>
    </row>
    <row r="257" spans="1:37" ht="12.75">
      <c r="A257" s="25" t="s">
        <v>280</v>
      </c>
      <c r="B257" s="29">
        <v>352</v>
      </c>
      <c r="C257" s="24" t="str">
        <f>LOOKUP(B257,'Startovní listina'!$B$3:$B$288,'Startovní listina'!$C$3:$C$288)</f>
        <v>Kružíková Jarmila</v>
      </c>
      <c r="D257" s="24" t="str">
        <f>LOOKUP(B257,'Startovní listina'!$B$3:$B$288,'Startovní listina'!$D$3:$D$288)</f>
        <v>PIM </v>
      </c>
      <c r="E257" s="25">
        <f>LOOKUP(B257,'Startovní listina'!$B$3:$B$288,'Startovní listina'!$E$3:$E$288)</f>
        <v>1962</v>
      </c>
      <c r="F257" s="30">
        <v>0.03692129629629629</v>
      </c>
      <c r="G257" s="31" t="str">
        <f t="shared" si="30"/>
        <v> </v>
      </c>
      <c r="H257" s="31" t="str">
        <f t="shared" si="31"/>
        <v> </v>
      </c>
      <c r="I257" s="31" t="str">
        <f t="shared" si="32"/>
        <v> </v>
      </c>
      <c r="J257" s="31" t="str">
        <f t="shared" si="33"/>
        <v> </v>
      </c>
      <c r="K257" s="31" t="str">
        <f t="shared" si="34"/>
        <v> </v>
      </c>
      <c r="L257" s="31" t="str">
        <f t="shared" si="35"/>
        <v> </v>
      </c>
      <c r="M257" s="31" t="str">
        <f t="shared" si="36"/>
        <v> </v>
      </c>
      <c r="N257" s="31">
        <f t="shared" si="37"/>
        <v>9</v>
      </c>
      <c r="O257" s="31" t="str">
        <f t="shared" si="38"/>
        <v> </v>
      </c>
      <c r="P257" s="31" t="str">
        <f t="shared" si="39"/>
        <v> </v>
      </c>
      <c r="Q257" s="26" t="s">
        <v>27</v>
      </c>
      <c r="R257" s="27" t="str">
        <f>LOOKUP(B257,'Startovní listina'!$B$3:$B$288,'Startovní listina'!$F$3:$F$288)</f>
        <v>H</v>
      </c>
      <c r="S257" s="27" t="str">
        <f>LOOKUP(B257,'Startovní listina'!$B$3:$B$288,'Startovní listina'!$I$3:$I$288)</f>
        <v>N</v>
      </c>
      <c r="T257" s="27" t="str">
        <f>LOOKUP(B257,'Startovní listina'!$B$3:$B$288,'Startovní listina'!$J$3:$J$288)</f>
        <v>N</v>
      </c>
      <c r="U257" s="27" t="str">
        <f>LOOKUP(B257,'Startovní listina'!$B$3:$B$288,'Startovní listina'!$O$3:$O$288)</f>
        <v>N</v>
      </c>
      <c r="V257" s="27" t="str">
        <f>LOOKUP(B257,'Startovní listina'!$B$3:$B$288,'Startovní listina'!$P$3:$P$288)</f>
        <v>N</v>
      </c>
      <c r="W257" t="s">
        <v>27</v>
      </c>
      <c r="X257">
        <f>MAX(G$4:G256)+1</f>
        <v>110</v>
      </c>
      <c r="Y257">
        <f>MAX(H$4:H256)+1</f>
        <v>65</v>
      </c>
      <c r="Z257">
        <f>MAX(I$4:I256)+1</f>
        <v>33</v>
      </c>
      <c r="AA257">
        <f>MAX(J$4:J256)+1</f>
        <v>17</v>
      </c>
      <c r="AB257">
        <f>MAX(K$4:K256)+1</f>
        <v>3</v>
      </c>
      <c r="AC257">
        <f>MAX(L$4:L256)+1</f>
        <v>14</v>
      </c>
      <c r="AD257">
        <f>MAX(M$4:M256)+1</f>
        <v>10</v>
      </c>
      <c r="AE257">
        <f>MAX(N$4:N256)+1</f>
        <v>9</v>
      </c>
      <c r="AF257">
        <f>MAX(O$4:O256)+1</f>
        <v>33</v>
      </c>
      <c r="AG257" t="e">
        <f>MAX(#REF!)+1</f>
        <v>#REF!</v>
      </c>
      <c r="AH257">
        <f>MAX(P$4:P256)+1</f>
        <v>10</v>
      </c>
      <c r="AI257" t="e">
        <f>MAX(#REF!)+1</f>
        <v>#REF!</v>
      </c>
      <c r="AK257" s="28">
        <f>LOOKUP(R257,TR!$A$4:$A$11,TR!$B$4:$B$11)</f>
        <v>0.02884259259259259</v>
      </c>
    </row>
    <row r="258" spans="1:37" ht="12.75">
      <c r="A258" s="25" t="s">
        <v>281</v>
      </c>
      <c r="B258" s="29">
        <v>301</v>
      </c>
      <c r="C258" s="24" t="str">
        <f>LOOKUP(B258,'Startovní listina'!$B$3:$B$288,'Startovní listina'!$C$3:$C$288)</f>
        <v>Běhal Jaromír</v>
      </c>
      <c r="D258" s="24" t="str">
        <f>LOOKUP(B258,'Startovní listina'!$B$3:$B$288,'Startovní listina'!$D$3:$D$288)</f>
        <v>SABZO Praha</v>
      </c>
      <c r="E258" s="25">
        <f>LOOKUP(B258,'Startovní listina'!$B$3:$B$288,'Startovní listina'!$E$3:$E$288)</f>
        <v>1948</v>
      </c>
      <c r="F258" s="30">
        <v>0.036932870370370366</v>
      </c>
      <c r="G258" s="31" t="str">
        <f t="shared" si="30"/>
        <v> </v>
      </c>
      <c r="H258" s="31" t="str">
        <f t="shared" si="31"/>
        <v> </v>
      </c>
      <c r="I258" s="31" t="str">
        <f t="shared" si="32"/>
        <v> </v>
      </c>
      <c r="J258" s="31">
        <f t="shared" si="33"/>
        <v>17</v>
      </c>
      <c r="K258" s="31" t="str">
        <f t="shared" si="34"/>
        <v> </v>
      </c>
      <c r="L258" s="31" t="str">
        <f t="shared" si="35"/>
        <v> </v>
      </c>
      <c r="M258" s="31" t="str">
        <f t="shared" si="36"/>
        <v> </v>
      </c>
      <c r="N258" s="31" t="str">
        <f t="shared" si="37"/>
        <v> </v>
      </c>
      <c r="O258" s="31" t="str">
        <f t="shared" si="38"/>
        <v> </v>
      </c>
      <c r="P258" s="31" t="str">
        <f t="shared" si="39"/>
        <v> </v>
      </c>
      <c r="Q258" s="26" t="s">
        <v>27</v>
      </c>
      <c r="R258" s="27" t="str">
        <f>LOOKUP(B258,'Startovní listina'!$B$3:$B$288,'Startovní listina'!$F$3:$F$288)</f>
        <v>D</v>
      </c>
      <c r="S258" s="27" t="str">
        <f>LOOKUP(B258,'Startovní listina'!$B$3:$B$288,'Startovní listina'!$I$3:$I$288)</f>
        <v>N</v>
      </c>
      <c r="T258" s="27" t="str">
        <f>LOOKUP(B258,'Startovní listina'!$B$3:$B$288,'Startovní listina'!$J$3:$J$288)</f>
        <v>N</v>
      </c>
      <c r="U258" s="27" t="str">
        <f>LOOKUP(B258,'Startovní listina'!$B$3:$B$288,'Startovní listina'!$O$3:$O$288)</f>
        <v>N</v>
      </c>
      <c r="V258" s="27" t="str">
        <f>LOOKUP(B258,'Startovní listina'!$B$3:$B$288,'Startovní listina'!$P$3:$P$288)</f>
        <v>N</v>
      </c>
      <c r="W258" t="s">
        <v>27</v>
      </c>
      <c r="X258">
        <f>MAX(G$4:G257)+1</f>
        <v>110</v>
      </c>
      <c r="Y258">
        <f>MAX(H$4:H257)+1</f>
        <v>65</v>
      </c>
      <c r="Z258">
        <f>MAX(I$4:I257)+1</f>
        <v>33</v>
      </c>
      <c r="AA258">
        <f>MAX(J$4:J257)+1</f>
        <v>17</v>
      </c>
      <c r="AB258">
        <f>MAX(K$4:K257)+1</f>
        <v>3</v>
      </c>
      <c r="AC258">
        <f>MAX(L$4:L257)+1</f>
        <v>14</v>
      </c>
      <c r="AD258">
        <f>MAX(M$4:M257)+1</f>
        <v>10</v>
      </c>
      <c r="AE258">
        <f>MAX(N$4:N257)+1</f>
        <v>10</v>
      </c>
      <c r="AF258">
        <f>MAX(O$4:O257)+1</f>
        <v>33</v>
      </c>
      <c r="AG258" t="e">
        <f>MAX(#REF!)+1</f>
        <v>#REF!</v>
      </c>
      <c r="AH258">
        <f>MAX(P$4:P257)+1</f>
        <v>10</v>
      </c>
      <c r="AI258" t="e">
        <f>MAX(#REF!)+1</f>
        <v>#REF!</v>
      </c>
      <c r="AK258" s="28">
        <f>LOOKUP(R258,TR!$A$4:$A$11,TR!$B$4:$B$11)</f>
        <v>0.025543981481481483</v>
      </c>
    </row>
    <row r="259" spans="1:37" ht="12.75">
      <c r="A259" s="25" t="s">
        <v>282</v>
      </c>
      <c r="B259" s="29">
        <v>146</v>
      </c>
      <c r="C259" s="24" t="str">
        <f>LOOKUP(B259,'Startovní listina'!$B$3:$B$288,'Startovní listina'!$C$3:$C$288)</f>
        <v>Ondrouch Richard</v>
      </c>
      <c r="D259" s="24" t="str">
        <f>LOOKUP(B259,'Startovní listina'!$B$3:$B$288,'Startovní listina'!$D$3:$D$288)</f>
        <v>TJ Sokol Libuš</v>
      </c>
      <c r="E259" s="25">
        <f>LOOKUP(B259,'Startovní listina'!$B$3:$B$288,'Startovní listina'!$E$3:$E$288)</f>
        <v>1968</v>
      </c>
      <c r="F259" s="30">
        <v>0.03710648148148148</v>
      </c>
      <c r="G259" s="31" t="str">
        <f t="shared" si="30"/>
        <v> </v>
      </c>
      <c r="H259" s="31">
        <f t="shared" si="31"/>
        <v>65</v>
      </c>
      <c r="I259" s="31" t="str">
        <f t="shared" si="32"/>
        <v> </v>
      </c>
      <c r="J259" s="31" t="str">
        <f t="shared" si="33"/>
        <v> </v>
      </c>
      <c r="K259" s="31" t="str">
        <f t="shared" si="34"/>
        <v> </v>
      </c>
      <c r="L259" s="31" t="str">
        <f t="shared" si="35"/>
        <v> </v>
      </c>
      <c r="M259" s="31" t="str">
        <f t="shared" si="36"/>
        <v> </v>
      </c>
      <c r="N259" s="31" t="str">
        <f t="shared" si="37"/>
        <v> </v>
      </c>
      <c r="O259" s="31" t="str">
        <f t="shared" si="38"/>
        <v> </v>
      </c>
      <c r="P259" s="31" t="str">
        <f t="shared" si="39"/>
        <v> </v>
      </c>
      <c r="Q259" s="26" t="s">
        <v>27</v>
      </c>
      <c r="R259" s="27" t="str">
        <f>LOOKUP(B259,'Startovní listina'!$B$3:$B$288,'Startovní listina'!$F$3:$F$288)</f>
        <v>B</v>
      </c>
      <c r="S259" s="27" t="str">
        <f>LOOKUP(B259,'Startovní listina'!$B$3:$B$288,'Startovní listina'!$I$3:$I$288)</f>
        <v>N</v>
      </c>
      <c r="T259" s="27" t="str">
        <f>LOOKUP(B259,'Startovní listina'!$B$3:$B$288,'Startovní listina'!$J$3:$J$288)</f>
        <v>N</v>
      </c>
      <c r="U259" s="27" t="str">
        <f>LOOKUP(B259,'Startovní listina'!$B$3:$B$288,'Startovní listina'!$O$3:$O$288)</f>
        <v>N</v>
      </c>
      <c r="V259" s="27" t="str">
        <f>LOOKUP(B259,'Startovní listina'!$B$3:$B$288,'Startovní listina'!$P$3:$P$288)</f>
        <v>N</v>
      </c>
      <c r="W259" t="s">
        <v>27</v>
      </c>
      <c r="X259">
        <f>MAX(G$4:G258)+1</f>
        <v>110</v>
      </c>
      <c r="Y259">
        <f>MAX(H$4:H258)+1</f>
        <v>65</v>
      </c>
      <c r="Z259">
        <f>MAX(I$4:I258)+1</f>
        <v>33</v>
      </c>
      <c r="AA259">
        <f>MAX(J$4:J258)+1</f>
        <v>18</v>
      </c>
      <c r="AB259">
        <f>MAX(K$4:K258)+1</f>
        <v>3</v>
      </c>
      <c r="AC259">
        <f>MAX(L$4:L258)+1</f>
        <v>14</v>
      </c>
      <c r="AD259">
        <f>MAX(M$4:M258)+1</f>
        <v>10</v>
      </c>
      <c r="AE259">
        <f>MAX(N$4:N258)+1</f>
        <v>10</v>
      </c>
      <c r="AF259">
        <f>MAX(O$4:O258)+1</f>
        <v>33</v>
      </c>
      <c r="AG259" t="e">
        <f>MAX(#REF!)+1</f>
        <v>#REF!</v>
      </c>
      <c r="AH259">
        <f>MAX(P$4:P258)+1</f>
        <v>10</v>
      </c>
      <c r="AI259" t="e">
        <f>MAX(#REF!)+1</f>
        <v>#REF!</v>
      </c>
      <c r="AK259" s="28">
        <f>LOOKUP(R259,TR!$A$4:$A$11,TR!$B$4:$B$11)</f>
        <v>0.021863425925925925</v>
      </c>
    </row>
    <row r="260" spans="1:37" ht="12.75">
      <c r="A260" s="25" t="s">
        <v>283</v>
      </c>
      <c r="B260" s="29">
        <v>253</v>
      </c>
      <c r="C260" s="24" t="str">
        <f>LOOKUP(B260,'Startovní listina'!$B$3:$B$288,'Startovní listina'!$C$3:$C$288)</f>
        <v>Pýcha Tomáš</v>
      </c>
      <c r="D260" s="24" t="str">
        <f>LOOKUP(B260,'Startovní listina'!$B$3:$B$288,'Startovní listina'!$D$3:$D$288)</f>
        <v>TJ AGRO Kolín</v>
      </c>
      <c r="E260" s="25">
        <f>LOOKUP(B260,'Startovní listina'!$B$3:$B$288,'Startovní listina'!$E$3:$E$288)</f>
        <v>1952</v>
      </c>
      <c r="F260" s="30">
        <v>0.0372337962962963</v>
      </c>
      <c r="G260" s="31" t="str">
        <f t="shared" si="30"/>
        <v> </v>
      </c>
      <c r="H260" s="31" t="str">
        <f t="shared" si="31"/>
        <v> </v>
      </c>
      <c r="I260" s="31">
        <f t="shared" si="32"/>
        <v>33</v>
      </c>
      <c r="J260" s="31" t="str">
        <f t="shared" si="33"/>
        <v> </v>
      </c>
      <c r="K260" s="31" t="str">
        <f t="shared" si="34"/>
        <v> </v>
      </c>
      <c r="L260" s="31" t="str">
        <f t="shared" si="35"/>
        <v> </v>
      </c>
      <c r="M260" s="31" t="str">
        <f t="shared" si="36"/>
        <v> </v>
      </c>
      <c r="N260" s="31" t="str">
        <f t="shared" si="37"/>
        <v> </v>
      </c>
      <c r="O260" s="31" t="str">
        <f t="shared" si="38"/>
        <v> </v>
      </c>
      <c r="P260" s="31" t="str">
        <f t="shared" si="39"/>
        <v> </v>
      </c>
      <c r="Q260" s="26" t="s">
        <v>27</v>
      </c>
      <c r="R260" s="27" t="str">
        <f>LOOKUP(B260,'Startovní listina'!$B$3:$B$288,'Startovní listina'!$F$3:$F$288)</f>
        <v>C</v>
      </c>
      <c r="S260" s="27" t="str">
        <f>LOOKUP(B260,'Startovní listina'!$B$3:$B$288,'Startovní listina'!$I$3:$I$288)</f>
        <v>N</v>
      </c>
      <c r="T260" s="27" t="str">
        <f>LOOKUP(B260,'Startovní listina'!$B$3:$B$288,'Startovní listina'!$J$3:$J$288)</f>
        <v>N</v>
      </c>
      <c r="U260" s="27" t="str">
        <f>LOOKUP(B260,'Startovní listina'!$B$3:$B$288,'Startovní listina'!$O$3:$O$288)</f>
        <v>N</v>
      </c>
      <c r="V260" s="27" t="str">
        <f>LOOKUP(B260,'Startovní listina'!$B$3:$B$288,'Startovní listina'!$P$3:$P$288)</f>
        <v>N</v>
      </c>
      <c r="W260" t="s">
        <v>27</v>
      </c>
      <c r="X260">
        <f>MAX(G$4:G259)+1</f>
        <v>110</v>
      </c>
      <c r="Y260">
        <f>MAX(H$4:H259)+1</f>
        <v>66</v>
      </c>
      <c r="Z260">
        <f>MAX(I$4:I259)+1</f>
        <v>33</v>
      </c>
      <c r="AA260">
        <f>MAX(J$4:J259)+1</f>
        <v>18</v>
      </c>
      <c r="AB260">
        <f>MAX(K$4:K259)+1</f>
        <v>3</v>
      </c>
      <c r="AC260">
        <f>MAX(L$4:L259)+1</f>
        <v>14</v>
      </c>
      <c r="AD260">
        <f>MAX(M$4:M259)+1</f>
        <v>10</v>
      </c>
      <c r="AE260">
        <f>MAX(N$4:N259)+1</f>
        <v>10</v>
      </c>
      <c r="AF260">
        <f>MAX(O$4:O259)+1</f>
        <v>33</v>
      </c>
      <c r="AG260" t="e">
        <f>MAX(#REF!)+1</f>
        <v>#REF!</v>
      </c>
      <c r="AH260">
        <f>MAX(P$4:P259)+1</f>
        <v>10</v>
      </c>
      <c r="AI260" t="e">
        <f>MAX(#REF!)+1</f>
        <v>#REF!</v>
      </c>
      <c r="AK260" s="28">
        <f>LOOKUP(R260,TR!$A$4:$A$11,TR!$B$4:$B$11)</f>
        <v>0.02342592592592593</v>
      </c>
    </row>
    <row r="261" spans="1:37" ht="12.75">
      <c r="A261" s="25" t="s">
        <v>284</v>
      </c>
      <c r="B261" s="29">
        <v>64</v>
      </c>
      <c r="C261" s="24" t="str">
        <f>LOOKUP(B261,'Startovní listina'!$B$3:$B$288,'Startovní listina'!$C$3:$C$288)</f>
        <v>Puhalla Gabriel</v>
      </c>
      <c r="D261" s="24" t="str">
        <f>LOOKUP(B261,'Startovní listina'!$B$3:$B$288,'Startovní listina'!$D$3:$D$288)</f>
        <v>Praha 8 - Libeň</v>
      </c>
      <c r="E261" s="25">
        <f>LOOKUP(B261,'Startovní listina'!$B$3:$B$288,'Startovní listina'!$E$3:$E$288)</f>
        <v>1974</v>
      </c>
      <c r="F261" s="30">
        <v>0.03736111111111111</v>
      </c>
      <c r="G261" s="31">
        <f aca="true" t="shared" si="40" ref="G261:G289">IF($R261="A",X261,$W261)</f>
        <v>110</v>
      </c>
      <c r="H261" s="31" t="str">
        <f aca="true" t="shared" si="41" ref="H261:H289">IF($R261="B",Y261,W261)</f>
        <v> </v>
      </c>
      <c r="I261" s="31" t="str">
        <f aca="true" t="shared" si="42" ref="I261:I289">IF($R261="C",Z261,$W261)</f>
        <v> </v>
      </c>
      <c r="J261" s="31" t="str">
        <f aca="true" t="shared" si="43" ref="J261:J289">IF($R261="D",AA261,$W261)</f>
        <v> </v>
      </c>
      <c r="K261" s="31" t="str">
        <f aca="true" t="shared" si="44" ref="K261:K289">IF($R261="E",AB261,$W261)</f>
        <v> </v>
      </c>
      <c r="L261" s="31" t="str">
        <f aca="true" t="shared" si="45" ref="L261:L288">IF($R261="F",AC261,$W261)</f>
        <v> </v>
      </c>
      <c r="M261" s="31" t="str">
        <f aca="true" t="shared" si="46" ref="M261:M289">IF($R261="G",AD261,$W261)</f>
        <v> </v>
      </c>
      <c r="N261" s="31" t="str">
        <f aca="true" t="shared" si="47" ref="N261:N289">IF($R261="H",AE261,$W261)</f>
        <v> </v>
      </c>
      <c r="O261" s="31" t="str">
        <f aca="true" t="shared" si="48" ref="O261:O289">IF(S261="A",AF261,$W261)</f>
        <v> </v>
      </c>
      <c r="P261" s="31" t="str">
        <f aca="true" t="shared" si="49" ref="P261:P289">IF(U261="A",AH261,$W261)</f>
        <v> </v>
      </c>
      <c r="Q261" s="26" t="s">
        <v>27</v>
      </c>
      <c r="R261" s="27" t="str">
        <f>LOOKUP(B261,'Startovní listina'!$B$3:$B$288,'Startovní listina'!$F$3:$F$288)</f>
        <v>A</v>
      </c>
      <c r="S261" s="27" t="str">
        <f>LOOKUP(B261,'Startovní listina'!$B$3:$B$288,'Startovní listina'!$I$3:$I$288)</f>
        <v>N</v>
      </c>
      <c r="T261" s="27" t="str">
        <f>LOOKUP(B261,'Startovní listina'!$B$3:$B$288,'Startovní listina'!$J$3:$J$288)</f>
        <v>N</v>
      </c>
      <c r="U261" s="27" t="str">
        <f>LOOKUP(B261,'Startovní listina'!$B$3:$B$288,'Startovní listina'!$O$3:$O$288)</f>
        <v>N</v>
      </c>
      <c r="V261" s="27" t="str">
        <f>LOOKUP(B261,'Startovní listina'!$B$3:$B$288,'Startovní listina'!$P$3:$P$288)</f>
        <v>N</v>
      </c>
      <c r="W261" t="s">
        <v>27</v>
      </c>
      <c r="X261">
        <f>MAX(G$4:G260)+1</f>
        <v>110</v>
      </c>
      <c r="Y261">
        <f>MAX(H$4:H260)+1</f>
        <v>66</v>
      </c>
      <c r="Z261">
        <f>MAX(I$4:I260)+1</f>
        <v>34</v>
      </c>
      <c r="AA261">
        <f>MAX(J$4:J260)+1</f>
        <v>18</v>
      </c>
      <c r="AB261">
        <f>MAX(K$4:K260)+1</f>
        <v>3</v>
      </c>
      <c r="AC261">
        <f>MAX(L$4:L260)+1</f>
        <v>14</v>
      </c>
      <c r="AD261">
        <f>MAX(M$4:M260)+1</f>
        <v>10</v>
      </c>
      <c r="AE261">
        <f>MAX(N$4:N260)+1</f>
        <v>10</v>
      </c>
      <c r="AF261">
        <f>MAX(O$4:O260)+1</f>
        <v>33</v>
      </c>
      <c r="AG261" t="e">
        <f>MAX(#REF!)+1</f>
        <v>#REF!</v>
      </c>
      <c r="AH261">
        <f>MAX(P$4:P260)+1</f>
        <v>10</v>
      </c>
      <c r="AI261" t="e">
        <f>MAX(#REF!)+1</f>
        <v>#REF!</v>
      </c>
      <c r="AK261" s="28">
        <f>LOOKUP(R261,TR!$A$4:$A$11,TR!$B$4:$B$11)</f>
        <v>0.020439814814814817</v>
      </c>
    </row>
    <row r="262" spans="1:37" ht="12.75">
      <c r="A262" s="25" t="s">
        <v>285</v>
      </c>
      <c r="B262" s="29">
        <v>365</v>
      </c>
      <c r="C262" s="24" t="str">
        <f>LOOKUP(B262,'Startovní listina'!$B$3:$B$288,'Startovní listina'!$C$3:$C$288)</f>
        <v>Relichová Vladimíra</v>
      </c>
      <c r="D262" s="24" t="str">
        <f>LOOKUP(B262,'Startovní listina'!$B$3:$B$288,'Startovní listina'!$D$3:$D$288)</f>
        <v>TJ Slavoj Český Brod</v>
      </c>
      <c r="E262" s="25">
        <f>LOOKUP(B262,'Startovní listina'!$B$3:$B$288,'Startovní listina'!$E$3:$E$288)</f>
        <v>1986</v>
      </c>
      <c r="F262" s="30">
        <v>0.03758101851851852</v>
      </c>
      <c r="G262" s="31" t="str">
        <f t="shared" si="40"/>
        <v> </v>
      </c>
      <c r="H262" s="31" t="str">
        <f t="shared" si="41"/>
        <v> </v>
      </c>
      <c r="I262" s="31" t="str">
        <f t="shared" si="42"/>
        <v> </v>
      </c>
      <c r="J262" s="31" t="str">
        <f t="shared" si="43"/>
        <v> </v>
      </c>
      <c r="K262" s="31" t="str">
        <f t="shared" si="44"/>
        <v> </v>
      </c>
      <c r="L262" s="31">
        <f t="shared" si="45"/>
        <v>14</v>
      </c>
      <c r="M262" s="31" t="str">
        <f t="shared" si="46"/>
        <v> </v>
      </c>
      <c r="N262" s="31" t="str">
        <f t="shared" si="47"/>
        <v> </v>
      </c>
      <c r="O262" s="31">
        <v>4</v>
      </c>
      <c r="P262" s="31" t="str">
        <f t="shared" si="49"/>
        <v> </v>
      </c>
      <c r="Q262" s="26" t="s">
        <v>27</v>
      </c>
      <c r="R262" s="27" t="str">
        <f>LOOKUP(B262,'Startovní listina'!$B$3:$B$288,'Startovní listina'!$F$3:$F$288)</f>
        <v>F</v>
      </c>
      <c r="S262" s="27" t="str">
        <f>LOOKUP(B262,'Startovní listina'!$B$3:$B$288,'Startovní listina'!$I$3:$I$288)</f>
        <v>N</v>
      </c>
      <c r="T262" s="27" t="str">
        <f>LOOKUP(B262,'Startovní listina'!$B$3:$B$288,'Startovní listina'!$J$3:$J$288)</f>
        <v>A</v>
      </c>
      <c r="U262" s="27" t="str">
        <f>LOOKUP(B262,'Startovní listina'!$B$3:$B$288,'Startovní listina'!$O$3:$O$288)</f>
        <v>N</v>
      </c>
      <c r="V262" s="27" t="str">
        <f>LOOKUP(B262,'Startovní listina'!$B$3:$B$288,'Startovní listina'!$P$3:$P$288)</f>
        <v>N</v>
      </c>
      <c r="W262" t="s">
        <v>27</v>
      </c>
      <c r="X262">
        <f>MAX(G$4:G261)+1</f>
        <v>111</v>
      </c>
      <c r="Y262">
        <f>MAX(H$4:H261)+1</f>
        <v>66</v>
      </c>
      <c r="Z262">
        <f>MAX(I$4:I261)+1</f>
        <v>34</v>
      </c>
      <c r="AA262">
        <f>MAX(J$4:J261)+1</f>
        <v>18</v>
      </c>
      <c r="AB262">
        <f>MAX(K$4:K261)+1</f>
        <v>3</v>
      </c>
      <c r="AC262">
        <f>MAX(L$4:L261)+1</f>
        <v>14</v>
      </c>
      <c r="AD262">
        <f>MAX(M$4:M261)+1</f>
        <v>10</v>
      </c>
      <c r="AE262">
        <f>MAX(N$4:N261)+1</f>
        <v>10</v>
      </c>
      <c r="AF262">
        <f>MAX(O$4:O261)+1</f>
        <v>33</v>
      </c>
      <c r="AG262" t="e">
        <f>MAX(#REF!)+1</f>
        <v>#REF!</v>
      </c>
      <c r="AH262">
        <f>MAX(P$4:P261)+1</f>
        <v>10</v>
      </c>
      <c r="AI262" t="e">
        <f>MAX(#REF!)+1</f>
        <v>#REF!</v>
      </c>
      <c r="AK262" s="28">
        <f>LOOKUP(R262,TR!$A$4:$A$11,TR!$B$4:$B$11)</f>
        <v>0.024189814814814817</v>
      </c>
    </row>
    <row r="263" spans="1:37" ht="12.75">
      <c r="A263" s="25"/>
      <c r="B263" s="29">
        <v>500</v>
      </c>
      <c r="C263" s="24" t="str">
        <f>LOOKUP(B263,'Startovní listina'!$B$3:$B$288,'Startovní listina'!$C$3:$C$288)</f>
        <v>Závodník bez čísla</v>
      </c>
      <c r="D263" s="24">
        <f>LOOKUP(B263,'Startovní listina'!$B$3:$B$288,'Startovní listina'!$D$3:$D$288)</f>
        <v>0</v>
      </c>
      <c r="E263" s="25">
        <f>LOOKUP(B263,'Startovní listina'!$B$3:$B$288,'Startovní listina'!$E$3:$E$288)</f>
        <v>0</v>
      </c>
      <c r="F263" s="30">
        <v>0.03765046296296296</v>
      </c>
      <c r="G263" s="31" t="str">
        <f t="shared" si="40"/>
        <v> </v>
      </c>
      <c r="H263" s="31" t="str">
        <f t="shared" si="41"/>
        <v> </v>
      </c>
      <c r="I263" s="31" t="str">
        <f t="shared" si="42"/>
        <v> </v>
      </c>
      <c r="J263" s="31" t="str">
        <f t="shared" si="43"/>
        <v> </v>
      </c>
      <c r="K263" s="31" t="str">
        <f t="shared" si="44"/>
        <v> </v>
      </c>
      <c r="L263" s="31" t="str">
        <f t="shared" si="45"/>
        <v> </v>
      </c>
      <c r="M263" s="31" t="str">
        <f t="shared" si="46"/>
        <v> </v>
      </c>
      <c r="N263" s="31" t="str">
        <f t="shared" si="47"/>
        <v> </v>
      </c>
      <c r="O263" s="31" t="str">
        <f t="shared" si="48"/>
        <v> </v>
      </c>
      <c r="P263" s="31" t="str">
        <f t="shared" si="49"/>
        <v> </v>
      </c>
      <c r="Q263" s="26" t="s">
        <v>27</v>
      </c>
      <c r="R263" s="27" t="str">
        <f>LOOKUP(B263,'Startovní listina'!$B$3:$B$288,'Startovní listina'!$F$3:$F$288)</f>
        <v>x</v>
      </c>
      <c r="S263" s="27" t="str">
        <f>LOOKUP(B263,'Startovní listina'!$B$3:$B$288,'Startovní listina'!$I$3:$I$288)</f>
        <v>N</v>
      </c>
      <c r="T263" s="27" t="str">
        <f>LOOKUP(B263,'Startovní listina'!$B$3:$B$288,'Startovní listina'!$J$3:$J$288)</f>
        <v>N</v>
      </c>
      <c r="U263" s="27" t="str">
        <f>LOOKUP(B263,'Startovní listina'!$B$3:$B$288,'Startovní listina'!$O$3:$O$288)</f>
        <v>N</v>
      </c>
      <c r="V263" s="27" t="str">
        <f>LOOKUP(B263,'Startovní listina'!$B$3:$B$288,'Startovní listina'!$P$3:$P$288)</f>
        <v>N</v>
      </c>
      <c r="W263" t="s">
        <v>27</v>
      </c>
      <c r="X263">
        <f>MAX(G$4:G262)+1</f>
        <v>111</v>
      </c>
      <c r="Y263">
        <f>MAX(H$4:H262)+1</f>
        <v>66</v>
      </c>
      <c r="Z263">
        <f>MAX(I$4:I262)+1</f>
        <v>34</v>
      </c>
      <c r="AA263">
        <f>MAX(J$4:J262)+1</f>
        <v>18</v>
      </c>
      <c r="AB263">
        <f>MAX(K$4:K262)+1</f>
        <v>3</v>
      </c>
      <c r="AC263">
        <f>MAX(L$4:L262)+1</f>
        <v>15</v>
      </c>
      <c r="AD263">
        <f>MAX(M$4:M262)+1</f>
        <v>10</v>
      </c>
      <c r="AE263">
        <f>MAX(N$4:N262)+1</f>
        <v>10</v>
      </c>
      <c r="AF263">
        <f>MAX(O$4:O262)+1</f>
        <v>33</v>
      </c>
      <c r="AG263" t="e">
        <f>MAX(#REF!)+1</f>
        <v>#REF!</v>
      </c>
      <c r="AH263">
        <f>MAX(P$4:P262)+1</f>
        <v>10</v>
      </c>
      <c r="AI263" t="e">
        <f>MAX(#REF!)+1</f>
        <v>#REF!</v>
      </c>
      <c r="AK263" s="28">
        <f>LOOKUP(R263,TR!$A$4:$A$11,TR!$B$4:$B$11)</f>
        <v>0.02884259259259259</v>
      </c>
    </row>
    <row r="264" spans="1:37" ht="12.75">
      <c r="A264" s="25" t="s">
        <v>286</v>
      </c>
      <c r="B264" s="29">
        <v>171</v>
      </c>
      <c r="C264" s="24" t="str">
        <f>LOOKUP(B264,'Startovní listina'!$B$3:$B$288,'Startovní listina'!$C$3:$C$288)</f>
        <v>Koloc Pavel</v>
      </c>
      <c r="D264" s="24" t="str">
        <f>LOOKUP(B264,'Startovní listina'!$B$3:$B$288,'Startovní listina'!$D$3:$D$288)</f>
        <v>AC Total Zero</v>
      </c>
      <c r="E264" s="25">
        <f>LOOKUP(B264,'Startovní listina'!$B$3:$B$288,'Startovní listina'!$E$3:$E$288)</f>
        <v>1965</v>
      </c>
      <c r="F264" s="30">
        <v>0.037766203703703705</v>
      </c>
      <c r="G264" s="31" t="str">
        <f t="shared" si="40"/>
        <v> </v>
      </c>
      <c r="H264" s="31">
        <f t="shared" si="41"/>
        <v>66</v>
      </c>
      <c r="I264" s="31" t="str">
        <f t="shared" si="42"/>
        <v> </v>
      </c>
      <c r="J264" s="31" t="str">
        <f t="shared" si="43"/>
        <v> </v>
      </c>
      <c r="K264" s="31" t="str">
        <f t="shared" si="44"/>
        <v> </v>
      </c>
      <c r="L264" s="31" t="str">
        <f t="shared" si="45"/>
        <v> </v>
      </c>
      <c r="M264" s="31" t="str">
        <f t="shared" si="46"/>
        <v> </v>
      </c>
      <c r="N264" s="31" t="str">
        <f t="shared" si="47"/>
        <v> </v>
      </c>
      <c r="O264" s="31" t="str">
        <f t="shared" si="48"/>
        <v> </v>
      </c>
      <c r="P264" s="31" t="str">
        <f t="shared" si="49"/>
        <v> </v>
      </c>
      <c r="Q264" s="26" t="s">
        <v>27</v>
      </c>
      <c r="R264" s="27" t="str">
        <f>LOOKUP(B264,'Startovní listina'!$B$3:$B$288,'Startovní listina'!$F$3:$F$288)</f>
        <v>B</v>
      </c>
      <c r="S264" s="27" t="str">
        <f>LOOKUP(B264,'Startovní listina'!$B$3:$B$288,'Startovní listina'!$I$3:$I$288)</f>
        <v>N</v>
      </c>
      <c r="T264" s="27" t="str">
        <f>LOOKUP(B264,'Startovní listina'!$B$3:$B$288,'Startovní listina'!$J$3:$J$288)</f>
        <v>N</v>
      </c>
      <c r="U264" s="27" t="str">
        <f>LOOKUP(B264,'Startovní listina'!$B$3:$B$288,'Startovní listina'!$O$3:$O$288)</f>
        <v>N</v>
      </c>
      <c r="V264" s="27" t="str">
        <f>LOOKUP(B264,'Startovní listina'!$B$3:$B$288,'Startovní listina'!$P$3:$P$288)</f>
        <v>N</v>
      </c>
      <c r="W264" t="s">
        <v>27</v>
      </c>
      <c r="X264">
        <f>MAX(G$4:G263)+1</f>
        <v>111</v>
      </c>
      <c r="Y264">
        <f>MAX(H$4:H263)+1</f>
        <v>66</v>
      </c>
      <c r="Z264">
        <f>MAX(I$4:I263)+1</f>
        <v>34</v>
      </c>
      <c r="AA264">
        <f>MAX(J$4:J263)+1</f>
        <v>18</v>
      </c>
      <c r="AB264">
        <f>MAX(K$4:K263)+1</f>
        <v>3</v>
      </c>
      <c r="AC264">
        <f>MAX(L$4:L263)+1</f>
        <v>15</v>
      </c>
      <c r="AD264">
        <f>MAX(M$4:M263)+1</f>
        <v>10</v>
      </c>
      <c r="AE264">
        <f>MAX(N$4:N263)+1</f>
        <v>10</v>
      </c>
      <c r="AF264">
        <f>MAX(O$4:O263)+1</f>
        <v>33</v>
      </c>
      <c r="AG264" t="e">
        <f>MAX(#REF!)+1</f>
        <v>#REF!</v>
      </c>
      <c r="AH264">
        <f>MAX(P$4:P263)+1</f>
        <v>10</v>
      </c>
      <c r="AI264" t="e">
        <f>MAX(#REF!)+1</f>
        <v>#REF!</v>
      </c>
      <c r="AK264" s="28">
        <f>LOOKUP(R264,TR!$A$4:$A$11,TR!$B$4:$B$11)</f>
        <v>0.021863425925925925</v>
      </c>
    </row>
    <row r="265" spans="1:37" ht="12.75">
      <c r="A265" s="25" t="s">
        <v>287</v>
      </c>
      <c r="B265" s="29">
        <v>367</v>
      </c>
      <c r="C265" s="24" t="str">
        <f>LOOKUP(B265,'Startovní listina'!$B$3:$B$288,'Startovní listina'!$C$3:$C$288)</f>
        <v>Bartošová Petra</v>
      </c>
      <c r="D265" s="24" t="str">
        <f>LOOKUP(B265,'Startovní listina'!$B$3:$B$288,'Startovní listina'!$D$3:$D$288)</f>
        <v>Geront Club</v>
      </c>
      <c r="E265" s="25">
        <f>LOOKUP(B265,'Startovní listina'!$B$3:$B$288,'Startovní listina'!$E$3:$E$288)</f>
        <v>1976</v>
      </c>
      <c r="F265" s="30">
        <v>0.03783564814814815</v>
      </c>
      <c r="G265" s="31" t="str">
        <f t="shared" si="40"/>
        <v> </v>
      </c>
      <c r="H265" s="31" t="str">
        <f t="shared" si="41"/>
        <v> </v>
      </c>
      <c r="I265" s="31" t="str">
        <f t="shared" si="42"/>
        <v> </v>
      </c>
      <c r="J265" s="31" t="str">
        <f t="shared" si="43"/>
        <v> </v>
      </c>
      <c r="K265" s="31" t="str">
        <f t="shared" si="44"/>
        <v> </v>
      </c>
      <c r="L265" s="31">
        <f t="shared" si="45"/>
        <v>15</v>
      </c>
      <c r="M265" s="31" t="str">
        <f t="shared" si="46"/>
        <v> </v>
      </c>
      <c r="N265" s="31" t="str">
        <f t="shared" si="47"/>
        <v> </v>
      </c>
      <c r="O265" s="31" t="str">
        <f t="shared" si="48"/>
        <v> </v>
      </c>
      <c r="P265" s="31" t="str">
        <f t="shared" si="49"/>
        <v> </v>
      </c>
      <c r="Q265" s="26" t="s">
        <v>27</v>
      </c>
      <c r="R265" s="27" t="str">
        <f>LOOKUP(B265,'Startovní listina'!$B$3:$B$288,'Startovní listina'!$F$3:$F$288)</f>
        <v>F</v>
      </c>
      <c r="S265" s="27" t="str">
        <f>LOOKUP(B265,'Startovní listina'!$B$3:$B$288,'Startovní listina'!$I$3:$I$288)</f>
        <v>N</v>
      </c>
      <c r="T265" s="27" t="str">
        <f>LOOKUP(B265,'Startovní listina'!$B$3:$B$288,'Startovní listina'!$J$3:$J$288)</f>
        <v>N</v>
      </c>
      <c r="U265" s="27" t="str">
        <f>LOOKUP(B265,'Startovní listina'!$B$3:$B$288,'Startovní listina'!$O$3:$O$288)</f>
        <v>N</v>
      </c>
      <c r="V265" s="27" t="str">
        <f>LOOKUP(B265,'Startovní listina'!$B$3:$B$288,'Startovní listina'!$P$3:$P$288)</f>
        <v>N</v>
      </c>
      <c r="W265" t="s">
        <v>27</v>
      </c>
      <c r="X265">
        <f>MAX(G$4:G264)+1</f>
        <v>111</v>
      </c>
      <c r="Y265">
        <f>MAX(H$4:H264)+1</f>
        <v>67</v>
      </c>
      <c r="Z265">
        <f>MAX(I$4:I264)+1</f>
        <v>34</v>
      </c>
      <c r="AA265">
        <f>MAX(J$4:J264)+1</f>
        <v>18</v>
      </c>
      <c r="AB265">
        <f>MAX(K$4:K264)+1</f>
        <v>3</v>
      </c>
      <c r="AC265">
        <f>MAX(L$4:L264)+1</f>
        <v>15</v>
      </c>
      <c r="AD265">
        <f>MAX(M$4:M264)+1</f>
        <v>10</v>
      </c>
      <c r="AE265">
        <f>MAX(N$4:N264)+1</f>
        <v>10</v>
      </c>
      <c r="AF265">
        <f>MAX(O$4:O264)+1</f>
        <v>33</v>
      </c>
      <c r="AG265" t="e">
        <f>MAX(#REF!)+1</f>
        <v>#REF!</v>
      </c>
      <c r="AH265">
        <f>MAX(P$4:P264)+1</f>
        <v>10</v>
      </c>
      <c r="AI265" t="e">
        <f>MAX(#REF!)+1</f>
        <v>#REF!</v>
      </c>
      <c r="AK265" s="28">
        <f>LOOKUP(R265,TR!$A$4:$A$11,TR!$B$4:$B$11)</f>
        <v>0.024189814814814817</v>
      </c>
    </row>
    <row r="266" spans="1:37" ht="12.75">
      <c r="A266" s="25" t="s">
        <v>288</v>
      </c>
      <c r="B266" s="29">
        <v>257</v>
      </c>
      <c r="C266" s="24" t="str">
        <f>LOOKUP(B266,'Startovní listina'!$B$3:$B$288,'Startovní listina'!$C$3:$C$288)</f>
        <v>Dotlačil Zdeněk </v>
      </c>
      <c r="D266" s="24" t="str">
        <f>LOOKUP(B266,'Startovní listina'!$B$3:$B$288,'Startovní listina'!$D$3:$D$288)</f>
        <v>Sabzo </v>
      </c>
      <c r="E266" s="25">
        <f>LOOKUP(B266,'Startovní listina'!$B$3:$B$288,'Startovní listina'!$E$3:$E$288)</f>
        <v>1953</v>
      </c>
      <c r="F266" s="30">
        <v>0.03805555555555556</v>
      </c>
      <c r="G266" s="31" t="str">
        <f t="shared" si="40"/>
        <v> </v>
      </c>
      <c r="H266" s="31" t="str">
        <f t="shared" si="41"/>
        <v> </v>
      </c>
      <c r="I266" s="31">
        <f t="shared" si="42"/>
        <v>34</v>
      </c>
      <c r="J266" s="31" t="str">
        <f t="shared" si="43"/>
        <v> </v>
      </c>
      <c r="K266" s="31" t="str">
        <f t="shared" si="44"/>
        <v> </v>
      </c>
      <c r="L266" s="31" t="str">
        <f t="shared" si="45"/>
        <v> </v>
      </c>
      <c r="M266" s="31" t="str">
        <f t="shared" si="46"/>
        <v> </v>
      </c>
      <c r="N266" s="31" t="str">
        <f t="shared" si="47"/>
        <v> </v>
      </c>
      <c r="O266" s="31" t="str">
        <f t="shared" si="48"/>
        <v> </v>
      </c>
      <c r="P266" s="31" t="str">
        <f t="shared" si="49"/>
        <v> </v>
      </c>
      <c r="Q266" s="26" t="s">
        <v>27</v>
      </c>
      <c r="R266" s="27" t="str">
        <f>LOOKUP(B266,'Startovní listina'!$B$3:$B$288,'Startovní listina'!$F$3:$F$288)</f>
        <v>C</v>
      </c>
      <c r="S266" s="27" t="str">
        <f>LOOKUP(B266,'Startovní listina'!$B$3:$B$288,'Startovní listina'!$I$3:$I$288)</f>
        <v>N</v>
      </c>
      <c r="T266" s="27" t="str">
        <f>LOOKUP(B266,'Startovní listina'!$B$3:$B$288,'Startovní listina'!$J$3:$J$288)</f>
        <v>N</v>
      </c>
      <c r="U266" s="27" t="str">
        <f>LOOKUP(B266,'Startovní listina'!$B$3:$B$288,'Startovní listina'!$O$3:$O$288)</f>
        <v>N</v>
      </c>
      <c r="V266" s="27" t="str">
        <f>LOOKUP(B266,'Startovní listina'!$B$3:$B$288,'Startovní listina'!$P$3:$P$288)</f>
        <v>N</v>
      </c>
      <c r="W266" t="s">
        <v>27</v>
      </c>
      <c r="X266">
        <f>MAX(G$4:G265)+1</f>
        <v>111</v>
      </c>
      <c r="Y266">
        <f>MAX(H$4:H265)+1</f>
        <v>67</v>
      </c>
      <c r="Z266">
        <f>MAX(I$4:I265)+1</f>
        <v>34</v>
      </c>
      <c r="AA266">
        <f>MAX(J$4:J265)+1</f>
        <v>18</v>
      </c>
      <c r="AB266">
        <f>MAX(K$4:K265)+1</f>
        <v>3</v>
      </c>
      <c r="AC266">
        <f>MAX(L$4:L265)+1</f>
        <v>16</v>
      </c>
      <c r="AD266">
        <f>MAX(M$4:M265)+1</f>
        <v>10</v>
      </c>
      <c r="AE266">
        <f>MAX(N$4:N265)+1</f>
        <v>10</v>
      </c>
      <c r="AF266">
        <f>MAX(O$4:O265)+1</f>
        <v>33</v>
      </c>
      <c r="AG266" t="e">
        <f>MAX(#REF!)+1</f>
        <v>#REF!</v>
      </c>
      <c r="AH266">
        <f>MAX(P$4:P265)+1</f>
        <v>10</v>
      </c>
      <c r="AI266" t="e">
        <f>MAX(#REF!)+1</f>
        <v>#REF!</v>
      </c>
      <c r="AK266" s="28">
        <f>LOOKUP(R266,TR!$A$4:$A$11,TR!$B$4:$B$11)</f>
        <v>0.02342592592592593</v>
      </c>
    </row>
    <row r="267" spans="1:37" ht="12.75">
      <c r="A267" s="25" t="s">
        <v>289</v>
      </c>
      <c r="B267" s="29">
        <v>258</v>
      </c>
      <c r="C267" s="24" t="str">
        <f>LOOKUP(B267,'Startovní listina'!$B$3:$B$288,'Startovní listina'!$C$3:$C$288)</f>
        <v>Horyna Miroslav</v>
      </c>
      <c r="D267" s="24" t="str">
        <f>LOOKUP(B267,'Startovní listina'!$B$3:$B$288,'Startovní listina'!$D$3:$D$288)</f>
        <v>Praha - Zahradní město</v>
      </c>
      <c r="E267" s="25">
        <f>LOOKUP(B267,'Startovní listina'!$B$3:$B$288,'Startovní listina'!$E$3:$E$288)</f>
        <v>1954</v>
      </c>
      <c r="F267" s="30">
        <v>0.03819444444444444</v>
      </c>
      <c r="G267" s="31" t="str">
        <f t="shared" si="40"/>
        <v> </v>
      </c>
      <c r="H267" s="31" t="str">
        <f t="shared" si="41"/>
        <v> </v>
      </c>
      <c r="I267" s="31">
        <f t="shared" si="42"/>
        <v>35</v>
      </c>
      <c r="J267" s="31" t="str">
        <f t="shared" si="43"/>
        <v> </v>
      </c>
      <c r="K267" s="31" t="str">
        <f t="shared" si="44"/>
        <v> </v>
      </c>
      <c r="L267" s="31" t="str">
        <f t="shared" si="45"/>
        <v> </v>
      </c>
      <c r="M267" s="31" t="str">
        <f t="shared" si="46"/>
        <v> </v>
      </c>
      <c r="N267" s="31" t="str">
        <f t="shared" si="47"/>
        <v> </v>
      </c>
      <c r="O267" s="31" t="str">
        <f t="shared" si="48"/>
        <v> </v>
      </c>
      <c r="P267" s="31" t="str">
        <f t="shared" si="49"/>
        <v> </v>
      </c>
      <c r="Q267" s="26" t="s">
        <v>27</v>
      </c>
      <c r="R267" s="27" t="str">
        <f>LOOKUP(B267,'Startovní listina'!$B$3:$B$288,'Startovní listina'!$F$3:$F$288)</f>
        <v>C</v>
      </c>
      <c r="S267" s="27" t="str">
        <f>LOOKUP(B267,'Startovní listina'!$B$3:$B$288,'Startovní listina'!$I$3:$I$288)</f>
        <v>N</v>
      </c>
      <c r="T267" s="27" t="str">
        <f>LOOKUP(B267,'Startovní listina'!$B$3:$B$288,'Startovní listina'!$J$3:$J$288)</f>
        <v>N</v>
      </c>
      <c r="U267" s="27" t="str">
        <f>LOOKUP(B267,'Startovní listina'!$B$3:$B$288,'Startovní listina'!$O$3:$O$288)</f>
        <v>N</v>
      </c>
      <c r="V267" s="27" t="str">
        <f>LOOKUP(B267,'Startovní listina'!$B$3:$B$288,'Startovní listina'!$P$3:$P$288)</f>
        <v>N</v>
      </c>
      <c r="W267" t="s">
        <v>27</v>
      </c>
      <c r="X267">
        <f>MAX(G$4:G266)+1</f>
        <v>111</v>
      </c>
      <c r="Y267">
        <f>MAX(H$4:H266)+1</f>
        <v>67</v>
      </c>
      <c r="Z267">
        <f>MAX(I$4:I266)+1</f>
        <v>35</v>
      </c>
      <c r="AA267">
        <f>MAX(J$4:J266)+1</f>
        <v>18</v>
      </c>
      <c r="AB267">
        <f>MAX(K$4:K266)+1</f>
        <v>3</v>
      </c>
      <c r="AC267">
        <f>MAX(L$4:L266)+1</f>
        <v>16</v>
      </c>
      <c r="AD267">
        <f>MAX(M$4:M266)+1</f>
        <v>10</v>
      </c>
      <c r="AE267">
        <f>MAX(N$4:N266)+1</f>
        <v>10</v>
      </c>
      <c r="AF267">
        <f>MAX(O$4:O266)+1</f>
        <v>33</v>
      </c>
      <c r="AG267" t="e">
        <f>MAX(#REF!)+1</f>
        <v>#REF!</v>
      </c>
      <c r="AH267">
        <f>MAX(P$4:P266)+1</f>
        <v>10</v>
      </c>
      <c r="AI267" t="e">
        <f>MAX(#REF!)+1</f>
        <v>#REF!</v>
      </c>
      <c r="AK267" s="28">
        <f>LOOKUP(R267,TR!$A$4:$A$11,TR!$B$4:$B$11)</f>
        <v>0.02342592592592593</v>
      </c>
    </row>
    <row r="268" spans="1:37" ht="12.75">
      <c r="A268" s="25" t="s">
        <v>290</v>
      </c>
      <c r="B268" s="29">
        <v>326</v>
      </c>
      <c r="C268" s="24" t="str">
        <f>LOOKUP(B268,'Startovní listina'!$B$3:$B$288,'Startovní listina'!$C$3:$C$288)</f>
        <v>Vágner Jiří</v>
      </c>
      <c r="D268" s="24" t="str">
        <f>LOOKUP(B268,'Startovní listina'!$B$3:$B$288,'Startovní listina'!$D$3:$D$288)</f>
        <v>Lovosice</v>
      </c>
      <c r="E268" s="25">
        <f>LOOKUP(B268,'Startovní listina'!$B$3:$B$288,'Startovní listina'!$E$3:$E$288)</f>
        <v>1941</v>
      </c>
      <c r="F268" s="30">
        <v>0.03840277777777778</v>
      </c>
      <c r="G268" s="31" t="str">
        <f t="shared" si="40"/>
        <v> </v>
      </c>
      <c r="H268" s="31" t="str">
        <f t="shared" si="41"/>
        <v> </v>
      </c>
      <c r="I268" s="31" t="str">
        <f t="shared" si="42"/>
        <v> </v>
      </c>
      <c r="J268" s="31">
        <f t="shared" si="43"/>
        <v>18</v>
      </c>
      <c r="K268" s="31" t="str">
        <f t="shared" si="44"/>
        <v> </v>
      </c>
      <c r="L268" s="31" t="str">
        <f t="shared" si="45"/>
        <v> </v>
      </c>
      <c r="M268" s="31" t="str">
        <f t="shared" si="46"/>
        <v> </v>
      </c>
      <c r="N268" s="31" t="str">
        <f t="shared" si="47"/>
        <v> </v>
      </c>
      <c r="O268" s="31" t="str">
        <f t="shared" si="48"/>
        <v> </v>
      </c>
      <c r="P268" s="31" t="str">
        <f t="shared" si="49"/>
        <v> </v>
      </c>
      <c r="Q268" s="26" t="s">
        <v>27</v>
      </c>
      <c r="R268" s="27" t="str">
        <f>LOOKUP(B268,'Startovní listina'!$B$3:$B$288,'Startovní listina'!$F$3:$F$288)</f>
        <v>D</v>
      </c>
      <c r="S268" s="27" t="str">
        <f>LOOKUP(B268,'Startovní listina'!$B$3:$B$288,'Startovní listina'!$I$3:$I$288)</f>
        <v>N</v>
      </c>
      <c r="T268" s="27" t="str">
        <f>LOOKUP(B268,'Startovní listina'!$B$3:$B$288,'Startovní listina'!$J$3:$J$288)</f>
        <v>N</v>
      </c>
      <c r="U268" s="27" t="str">
        <f>LOOKUP(B268,'Startovní listina'!$B$3:$B$288,'Startovní listina'!$O$3:$O$288)</f>
        <v>N</v>
      </c>
      <c r="V268" s="27" t="str">
        <f>LOOKUP(B268,'Startovní listina'!$B$3:$B$288,'Startovní listina'!$P$3:$P$288)</f>
        <v>N</v>
      </c>
      <c r="W268" t="s">
        <v>27</v>
      </c>
      <c r="X268">
        <f>MAX(G$4:G267)+1</f>
        <v>111</v>
      </c>
      <c r="Y268">
        <f>MAX(H$4:H267)+1</f>
        <v>67</v>
      </c>
      <c r="Z268">
        <f>MAX(I$4:I267)+1</f>
        <v>36</v>
      </c>
      <c r="AA268">
        <f>MAX(J$4:J267)+1</f>
        <v>18</v>
      </c>
      <c r="AB268">
        <f>MAX(K$4:K267)+1</f>
        <v>3</v>
      </c>
      <c r="AC268">
        <f>MAX(L$4:L267)+1</f>
        <v>16</v>
      </c>
      <c r="AD268">
        <f>MAX(M$4:M267)+1</f>
        <v>10</v>
      </c>
      <c r="AE268">
        <f>MAX(N$4:N267)+1</f>
        <v>10</v>
      </c>
      <c r="AF268">
        <f>MAX(O$4:O267)+1</f>
        <v>33</v>
      </c>
      <c r="AG268" t="e">
        <f>MAX(#REF!)+1</f>
        <v>#REF!</v>
      </c>
      <c r="AH268">
        <f>MAX(P$4:P267)+1</f>
        <v>10</v>
      </c>
      <c r="AI268" t="e">
        <f>MAX(#REF!)+1</f>
        <v>#REF!</v>
      </c>
      <c r="AK268" s="28">
        <f>LOOKUP(R268,TR!$A$4:$A$11,TR!$B$4:$B$11)</f>
        <v>0.025543981481481483</v>
      </c>
    </row>
    <row r="269" spans="1:37" ht="12.75">
      <c r="A269" s="25" t="s">
        <v>291</v>
      </c>
      <c r="B269" s="29">
        <v>26</v>
      </c>
      <c r="C269" s="24" t="str">
        <f>LOOKUP(B269,'Startovní listina'!$B$3:$B$288,'Startovní listina'!$C$3:$C$288)</f>
        <v>Dvořáček Václav</v>
      </c>
      <c r="D269" s="24" t="str">
        <f>LOOKUP(B269,'Startovní listina'!$B$3:$B$288,'Startovní listina'!$D$3:$D$288)</f>
        <v>Ústí nad Labem</v>
      </c>
      <c r="E269" s="25">
        <f>LOOKUP(B269,'Startovní listina'!$B$3:$B$288,'Startovní listina'!$E$3:$E$288)</f>
        <v>1969</v>
      </c>
      <c r="F269" s="30">
        <v>0.038483796296296294</v>
      </c>
      <c r="G269" s="31">
        <f t="shared" si="40"/>
        <v>111</v>
      </c>
      <c r="H269" s="31" t="str">
        <f t="shared" si="41"/>
        <v> </v>
      </c>
      <c r="I269" s="31" t="str">
        <f t="shared" si="42"/>
        <v> </v>
      </c>
      <c r="J269" s="31" t="str">
        <f t="shared" si="43"/>
        <v> </v>
      </c>
      <c r="K269" s="31" t="str">
        <f t="shared" si="44"/>
        <v> </v>
      </c>
      <c r="L269" s="31" t="str">
        <f t="shared" si="45"/>
        <v> </v>
      </c>
      <c r="M269" s="31" t="str">
        <f t="shared" si="46"/>
        <v> </v>
      </c>
      <c r="N269" s="31" t="str">
        <f t="shared" si="47"/>
        <v> </v>
      </c>
      <c r="O269" s="31" t="str">
        <f t="shared" si="48"/>
        <v> </v>
      </c>
      <c r="P269" s="31" t="str">
        <f t="shared" si="49"/>
        <v> </v>
      </c>
      <c r="Q269" s="26" t="s">
        <v>27</v>
      </c>
      <c r="R269" s="27" t="str">
        <f>LOOKUP(B269,'Startovní listina'!$B$3:$B$288,'Startovní listina'!$F$3:$F$288)</f>
        <v>A</v>
      </c>
      <c r="S269" s="27" t="str">
        <f>LOOKUP(B269,'Startovní listina'!$B$3:$B$288,'Startovní listina'!$I$3:$I$288)</f>
        <v>N</v>
      </c>
      <c r="T269" s="27" t="str">
        <f>LOOKUP(B269,'Startovní listina'!$B$3:$B$288,'Startovní listina'!$J$3:$J$288)</f>
        <v>N</v>
      </c>
      <c r="U269" s="27" t="str">
        <f>LOOKUP(B269,'Startovní listina'!$B$3:$B$288,'Startovní listina'!$O$3:$O$288)</f>
        <v>N</v>
      </c>
      <c r="V269" s="27" t="str">
        <f>LOOKUP(B269,'Startovní listina'!$B$3:$B$288,'Startovní listina'!$P$3:$P$288)</f>
        <v>N</v>
      </c>
      <c r="W269" t="s">
        <v>27</v>
      </c>
      <c r="X269">
        <f>MAX(G$4:G268)+1</f>
        <v>111</v>
      </c>
      <c r="Y269">
        <f>MAX(H$4:H268)+1</f>
        <v>67</v>
      </c>
      <c r="Z269">
        <f>MAX(I$4:I268)+1</f>
        <v>36</v>
      </c>
      <c r="AA269">
        <f>MAX(J$4:J268)+1</f>
        <v>19</v>
      </c>
      <c r="AB269">
        <f>MAX(K$4:K268)+1</f>
        <v>3</v>
      </c>
      <c r="AC269">
        <f>MAX(L$4:L268)+1</f>
        <v>16</v>
      </c>
      <c r="AD269">
        <f>MAX(M$4:M268)+1</f>
        <v>10</v>
      </c>
      <c r="AE269">
        <f>MAX(N$4:N268)+1</f>
        <v>10</v>
      </c>
      <c r="AF269">
        <f>MAX(O$4:O268)+1</f>
        <v>33</v>
      </c>
      <c r="AG269" t="e">
        <f>MAX(#REF!)+1</f>
        <v>#REF!</v>
      </c>
      <c r="AH269">
        <f>MAX(P$4:P268)+1</f>
        <v>10</v>
      </c>
      <c r="AI269" t="e">
        <f>MAX(#REF!)+1</f>
        <v>#REF!</v>
      </c>
      <c r="AK269" s="28">
        <f>LOOKUP(R269,TR!$A$4:$A$11,TR!$B$4:$B$11)</f>
        <v>0.020439814814814817</v>
      </c>
    </row>
    <row r="270" spans="1:37" ht="12.75">
      <c r="A270" s="25" t="s">
        <v>292</v>
      </c>
      <c r="B270" s="29">
        <v>302</v>
      </c>
      <c r="C270" s="24" t="str">
        <f>LOOKUP(B270,'Startovní listina'!$B$3:$B$288,'Startovní listina'!$C$3:$C$288)</f>
        <v>Březina Petr</v>
      </c>
      <c r="D270" s="24" t="str">
        <f>LOOKUP(B270,'Startovní listina'!$B$3:$B$288,'Startovní listina'!$D$3:$D$288)</f>
        <v>SABZO Praha</v>
      </c>
      <c r="E270" s="25">
        <f>LOOKUP(B270,'Startovní listina'!$B$3:$B$288,'Startovní listina'!$E$3:$E$288)</f>
        <v>1946</v>
      </c>
      <c r="F270" s="30">
        <v>0.038657407407407404</v>
      </c>
      <c r="G270" s="31" t="str">
        <f t="shared" si="40"/>
        <v> </v>
      </c>
      <c r="H270" s="31" t="str">
        <f t="shared" si="41"/>
        <v> </v>
      </c>
      <c r="I270" s="31" t="str">
        <f t="shared" si="42"/>
        <v> </v>
      </c>
      <c r="J270" s="31">
        <f t="shared" si="43"/>
        <v>19</v>
      </c>
      <c r="K270" s="31" t="str">
        <f t="shared" si="44"/>
        <v> </v>
      </c>
      <c r="L270" s="31" t="str">
        <f t="shared" si="45"/>
        <v> </v>
      </c>
      <c r="M270" s="31" t="str">
        <f t="shared" si="46"/>
        <v> </v>
      </c>
      <c r="N270" s="31" t="str">
        <f t="shared" si="47"/>
        <v> </v>
      </c>
      <c r="O270" s="31" t="str">
        <f t="shared" si="48"/>
        <v> </v>
      </c>
      <c r="P270" s="31" t="str">
        <f t="shared" si="49"/>
        <v> </v>
      </c>
      <c r="Q270" s="26" t="s">
        <v>27</v>
      </c>
      <c r="R270" s="27" t="str">
        <f>LOOKUP(B270,'Startovní listina'!$B$3:$B$288,'Startovní listina'!$F$3:$F$288)</f>
        <v>D</v>
      </c>
      <c r="S270" s="27" t="str">
        <f>LOOKUP(B270,'Startovní listina'!$B$3:$B$288,'Startovní listina'!$I$3:$I$288)</f>
        <v>N</v>
      </c>
      <c r="T270" s="27" t="str">
        <f>LOOKUP(B270,'Startovní listina'!$B$3:$B$288,'Startovní listina'!$J$3:$J$288)</f>
        <v>N</v>
      </c>
      <c r="U270" s="27" t="str">
        <f>LOOKUP(B270,'Startovní listina'!$B$3:$B$288,'Startovní listina'!$O$3:$O$288)</f>
        <v>N</v>
      </c>
      <c r="V270" s="27" t="str">
        <f>LOOKUP(B270,'Startovní listina'!$B$3:$B$288,'Startovní listina'!$P$3:$P$288)</f>
        <v>N</v>
      </c>
      <c r="W270" t="s">
        <v>27</v>
      </c>
      <c r="X270">
        <f>MAX(G$4:G269)+1</f>
        <v>112</v>
      </c>
      <c r="Y270">
        <f>MAX(H$4:H269)+1</f>
        <v>67</v>
      </c>
      <c r="Z270">
        <f>MAX(I$4:I269)+1</f>
        <v>36</v>
      </c>
      <c r="AA270">
        <f>MAX(J$4:J269)+1</f>
        <v>19</v>
      </c>
      <c r="AB270">
        <f>MAX(K$4:K269)+1</f>
        <v>3</v>
      </c>
      <c r="AC270">
        <f>MAX(L$4:L269)+1</f>
        <v>16</v>
      </c>
      <c r="AD270">
        <f>MAX(M$4:M269)+1</f>
        <v>10</v>
      </c>
      <c r="AE270">
        <f>MAX(N$4:N269)+1</f>
        <v>10</v>
      </c>
      <c r="AF270">
        <f>MAX(O$4:O269)+1</f>
        <v>33</v>
      </c>
      <c r="AG270" t="e">
        <f>MAX(#REF!)+1</f>
        <v>#REF!</v>
      </c>
      <c r="AH270">
        <f>MAX(P$4:P269)+1</f>
        <v>10</v>
      </c>
      <c r="AI270" t="e">
        <f>MAX(#REF!)+1</f>
        <v>#REF!</v>
      </c>
      <c r="AK270" s="28">
        <f>LOOKUP(R270,TR!$A$4:$A$11,TR!$B$4:$B$11)</f>
        <v>0.025543981481481483</v>
      </c>
    </row>
    <row r="271" spans="1:37" ht="12.75">
      <c r="A271" s="25" t="s">
        <v>293</v>
      </c>
      <c r="B271" s="29">
        <v>327</v>
      </c>
      <c r="C271" s="24" t="str">
        <f>LOOKUP(B271,'Startovní listina'!$B$3:$B$288,'Startovní listina'!$C$3:$C$288)</f>
        <v>Pejpal Jiří</v>
      </c>
      <c r="D271" s="24" t="str">
        <f>LOOKUP(B271,'Startovní listina'!$B$3:$B$288,'Startovní listina'!$D$3:$D$288)</f>
        <v>Liga 100 Praha</v>
      </c>
      <c r="E271" s="25">
        <f>LOOKUP(B271,'Startovní listina'!$B$3:$B$288,'Startovní listina'!$E$3:$E$288)</f>
        <v>1934</v>
      </c>
      <c r="F271" s="30">
        <v>0.03866898148148148</v>
      </c>
      <c r="G271" s="31" t="str">
        <f t="shared" si="40"/>
        <v> </v>
      </c>
      <c r="H271" s="31" t="str">
        <f t="shared" si="41"/>
        <v> </v>
      </c>
      <c r="I271" s="31" t="str">
        <f t="shared" si="42"/>
        <v> </v>
      </c>
      <c r="J271" s="31" t="str">
        <f t="shared" si="43"/>
        <v> </v>
      </c>
      <c r="K271" s="31">
        <f t="shared" si="44"/>
        <v>3</v>
      </c>
      <c r="L271" s="31" t="str">
        <f t="shared" si="45"/>
        <v> </v>
      </c>
      <c r="M271" s="31" t="str">
        <f t="shared" si="46"/>
        <v> </v>
      </c>
      <c r="N271" s="31" t="str">
        <f t="shared" si="47"/>
        <v> </v>
      </c>
      <c r="O271" s="31" t="str">
        <f t="shared" si="48"/>
        <v> </v>
      </c>
      <c r="P271" s="31" t="str">
        <f t="shared" si="49"/>
        <v> </v>
      </c>
      <c r="Q271" s="26" t="s">
        <v>27</v>
      </c>
      <c r="R271" s="27" t="str">
        <f>LOOKUP(B271,'Startovní listina'!$B$3:$B$288,'Startovní listina'!$F$3:$F$288)</f>
        <v>E</v>
      </c>
      <c r="S271" s="27" t="str">
        <f>LOOKUP(B271,'Startovní listina'!$B$3:$B$288,'Startovní listina'!$I$3:$I$288)</f>
        <v>N</v>
      </c>
      <c r="T271" s="27" t="str">
        <f>LOOKUP(B271,'Startovní listina'!$B$3:$B$288,'Startovní listina'!$J$3:$J$288)</f>
        <v>N</v>
      </c>
      <c r="U271" s="27" t="str">
        <f>LOOKUP(B271,'Startovní listina'!$B$3:$B$288,'Startovní listina'!$O$3:$O$288)</f>
        <v>N</v>
      </c>
      <c r="V271" s="27" t="str">
        <f>LOOKUP(B271,'Startovní listina'!$B$3:$B$288,'Startovní listina'!$P$3:$P$288)</f>
        <v>N</v>
      </c>
      <c r="W271" t="s">
        <v>27</v>
      </c>
      <c r="X271">
        <f>MAX(G$4:G270)+1</f>
        <v>112</v>
      </c>
      <c r="Y271">
        <f>MAX(H$4:H270)+1</f>
        <v>67</v>
      </c>
      <c r="Z271">
        <f>MAX(I$4:I270)+1</f>
        <v>36</v>
      </c>
      <c r="AA271">
        <f>MAX(J$4:J270)+1</f>
        <v>20</v>
      </c>
      <c r="AB271">
        <f>MAX(K$4:K270)+1</f>
        <v>3</v>
      </c>
      <c r="AC271">
        <f>MAX(L$4:L270)+1</f>
        <v>16</v>
      </c>
      <c r="AD271">
        <f>MAX(M$4:M270)+1</f>
        <v>10</v>
      </c>
      <c r="AE271">
        <f>MAX(N$4:N270)+1</f>
        <v>10</v>
      </c>
      <c r="AF271">
        <f>MAX(O$4:O270)+1</f>
        <v>33</v>
      </c>
      <c r="AG271" t="e">
        <f>MAX(#REF!)+1</f>
        <v>#REF!</v>
      </c>
      <c r="AH271">
        <f>MAX(P$4:P270)+1</f>
        <v>10</v>
      </c>
      <c r="AI271" t="e">
        <f>MAX(#REF!)+1</f>
        <v>#REF!</v>
      </c>
      <c r="AK271" s="28">
        <f>LOOKUP(R271,TR!$A$4:$A$11,TR!$B$4:$B$11)</f>
        <v>0.027777777777777776</v>
      </c>
    </row>
    <row r="272" spans="1:37" ht="12.75">
      <c r="A272" s="25" t="s">
        <v>294</v>
      </c>
      <c r="B272" s="29">
        <v>351</v>
      </c>
      <c r="C272" s="24" t="str">
        <f>LOOKUP(B272,'Startovní listina'!$B$3:$B$288,'Startovní listina'!$C$3:$C$288)</f>
        <v>Zeidlerová Jarmila</v>
      </c>
      <c r="D272" s="24" t="str">
        <f>LOOKUP(B272,'Startovní listina'!$B$3:$B$288,'Startovní listina'!$D$3:$D$288)</f>
        <v>AVC Praha</v>
      </c>
      <c r="E272" s="25">
        <f>LOOKUP(B272,'Startovní listina'!$B$3:$B$288,'Startovní listina'!$E$3:$E$288)</f>
        <v>1951</v>
      </c>
      <c r="F272" s="30">
        <v>0.03877314814814815</v>
      </c>
      <c r="G272" s="31" t="str">
        <f t="shared" si="40"/>
        <v> </v>
      </c>
      <c r="H272" s="31" t="str">
        <f t="shared" si="41"/>
        <v> </v>
      </c>
      <c r="I272" s="31" t="str">
        <f t="shared" si="42"/>
        <v> </v>
      </c>
      <c r="J272" s="31" t="str">
        <f t="shared" si="43"/>
        <v> </v>
      </c>
      <c r="K272" s="31" t="str">
        <f t="shared" si="44"/>
        <v> </v>
      </c>
      <c r="L272" s="31" t="str">
        <f t="shared" si="45"/>
        <v> </v>
      </c>
      <c r="M272" s="31" t="str">
        <f t="shared" si="46"/>
        <v> </v>
      </c>
      <c r="N272" s="31">
        <f t="shared" si="47"/>
        <v>10</v>
      </c>
      <c r="O272" s="31" t="str">
        <f t="shared" si="48"/>
        <v> </v>
      </c>
      <c r="P272" s="31" t="str">
        <f t="shared" si="49"/>
        <v> </v>
      </c>
      <c r="Q272" s="26" t="s">
        <v>27</v>
      </c>
      <c r="R272" s="27" t="str">
        <f>LOOKUP(B272,'Startovní listina'!$B$3:$B$288,'Startovní listina'!$F$3:$F$288)</f>
        <v>H</v>
      </c>
      <c r="S272" s="27" t="str">
        <f>LOOKUP(B272,'Startovní listina'!$B$3:$B$288,'Startovní listina'!$I$3:$I$288)</f>
        <v>N</v>
      </c>
      <c r="T272" s="27" t="str">
        <f>LOOKUP(B272,'Startovní listina'!$B$3:$B$288,'Startovní listina'!$J$3:$J$288)</f>
        <v>N</v>
      </c>
      <c r="U272" s="27" t="str">
        <f>LOOKUP(B272,'Startovní listina'!$B$3:$B$288,'Startovní listina'!$O$3:$O$288)</f>
        <v>N</v>
      </c>
      <c r="V272" s="27" t="str">
        <f>LOOKUP(B272,'Startovní listina'!$B$3:$B$288,'Startovní listina'!$P$3:$P$288)</f>
        <v>N</v>
      </c>
      <c r="W272" t="s">
        <v>27</v>
      </c>
      <c r="X272">
        <f>MAX(G$4:G271)+1</f>
        <v>112</v>
      </c>
      <c r="Y272">
        <f>MAX(H$4:H271)+1</f>
        <v>67</v>
      </c>
      <c r="Z272">
        <f>MAX(I$4:I271)+1</f>
        <v>36</v>
      </c>
      <c r="AA272">
        <f>MAX(J$4:J271)+1</f>
        <v>20</v>
      </c>
      <c r="AB272">
        <f>MAX(K$4:K271)+1</f>
        <v>4</v>
      </c>
      <c r="AC272">
        <f>MAX(L$4:L271)+1</f>
        <v>16</v>
      </c>
      <c r="AD272">
        <f>MAX(M$4:M271)+1</f>
        <v>10</v>
      </c>
      <c r="AE272">
        <f>MAX(N$4:N271)+1</f>
        <v>10</v>
      </c>
      <c r="AF272">
        <f>MAX(O$4:O271)+1</f>
        <v>33</v>
      </c>
      <c r="AG272" t="e">
        <f>MAX(#REF!)+1</f>
        <v>#REF!</v>
      </c>
      <c r="AH272">
        <f>MAX(P$4:P271)+1</f>
        <v>10</v>
      </c>
      <c r="AI272" t="e">
        <f>MAX(#REF!)+1</f>
        <v>#REF!</v>
      </c>
      <c r="AK272" s="28">
        <f>LOOKUP(R272,TR!$A$4:$A$11,TR!$B$4:$B$11)</f>
        <v>0.02884259259259259</v>
      </c>
    </row>
    <row r="273" spans="1:37" ht="12.75">
      <c r="A273" s="25" t="s">
        <v>295</v>
      </c>
      <c r="B273" s="29">
        <v>355</v>
      </c>
      <c r="C273" s="24" t="str">
        <f>LOOKUP(B273,'Startovní listina'!$B$3:$B$288,'Startovní listina'!$C$3:$C$288)</f>
        <v>Traxlerová Pavlína</v>
      </c>
      <c r="D273" s="24" t="str">
        <f>LOOKUP(B273,'Startovní listina'!$B$3:$B$288,'Startovní listina'!$D$3:$D$288)</f>
        <v>Praha 3</v>
      </c>
      <c r="E273" s="25">
        <f>LOOKUP(B273,'Startovní listina'!$B$3:$B$288,'Startovní listina'!$E$3:$E$288)</f>
        <v>1995</v>
      </c>
      <c r="F273" s="30">
        <v>0.03908564814814815</v>
      </c>
      <c r="G273" s="31" t="str">
        <f t="shared" si="40"/>
        <v> </v>
      </c>
      <c r="H273" s="31" t="str">
        <f t="shared" si="41"/>
        <v> </v>
      </c>
      <c r="I273" s="31" t="str">
        <f t="shared" si="42"/>
        <v> </v>
      </c>
      <c r="J273" s="31" t="str">
        <f t="shared" si="43"/>
        <v> </v>
      </c>
      <c r="K273" s="31" t="str">
        <f t="shared" si="44"/>
        <v> </v>
      </c>
      <c r="L273" s="31">
        <f t="shared" si="45"/>
        <v>16</v>
      </c>
      <c r="M273" s="31" t="str">
        <f t="shared" si="46"/>
        <v> </v>
      </c>
      <c r="N273" s="31" t="str">
        <f t="shared" si="47"/>
        <v> </v>
      </c>
      <c r="O273" s="31" t="str">
        <f t="shared" si="48"/>
        <v> </v>
      </c>
      <c r="P273" s="31" t="str">
        <f t="shared" si="49"/>
        <v> </v>
      </c>
      <c r="Q273" s="26" t="s">
        <v>27</v>
      </c>
      <c r="R273" s="27" t="str">
        <f>LOOKUP(B273,'Startovní listina'!$B$3:$B$288,'Startovní listina'!$F$3:$F$288)</f>
        <v>F</v>
      </c>
      <c r="S273" s="27" t="str">
        <f>LOOKUP(B273,'Startovní listina'!$B$3:$B$288,'Startovní listina'!$I$3:$I$288)</f>
        <v>N</v>
      </c>
      <c r="T273" s="27" t="str">
        <f>LOOKUP(B273,'Startovní listina'!$B$3:$B$288,'Startovní listina'!$J$3:$J$288)</f>
        <v>N</v>
      </c>
      <c r="U273" s="27" t="str">
        <f>LOOKUP(B273,'Startovní listina'!$B$3:$B$288,'Startovní listina'!$O$3:$O$288)</f>
        <v>N</v>
      </c>
      <c r="V273" s="27" t="str">
        <f>LOOKUP(B273,'Startovní listina'!$B$3:$B$288,'Startovní listina'!$P$3:$P$288)</f>
        <v>N</v>
      </c>
      <c r="W273" t="s">
        <v>27</v>
      </c>
      <c r="X273">
        <f>MAX(G$4:G272)+1</f>
        <v>112</v>
      </c>
      <c r="Y273">
        <f>MAX(H$4:H272)+1</f>
        <v>67</v>
      </c>
      <c r="Z273">
        <f>MAX(I$4:I272)+1</f>
        <v>36</v>
      </c>
      <c r="AA273">
        <f>MAX(J$4:J272)+1</f>
        <v>20</v>
      </c>
      <c r="AB273">
        <f>MAX(K$4:K272)+1</f>
        <v>4</v>
      </c>
      <c r="AC273">
        <f>MAX(L$4:L272)+1</f>
        <v>16</v>
      </c>
      <c r="AD273">
        <f>MAX(M$4:M272)+1</f>
        <v>10</v>
      </c>
      <c r="AE273">
        <f>MAX(N$4:N272)+1</f>
        <v>11</v>
      </c>
      <c r="AF273">
        <f>MAX(O$4:O272)+1</f>
        <v>33</v>
      </c>
      <c r="AG273" t="e">
        <f>MAX(#REF!)+1</f>
        <v>#REF!</v>
      </c>
      <c r="AH273">
        <f>MAX(P$4:P272)+1</f>
        <v>10</v>
      </c>
      <c r="AI273" t="e">
        <f>MAX(#REF!)+1</f>
        <v>#REF!</v>
      </c>
      <c r="AK273" s="28">
        <f>LOOKUP(R273,TR!$A$4:$A$11,TR!$B$4:$B$11)</f>
        <v>0.024189814814814817</v>
      </c>
    </row>
    <row r="274" spans="1:37" ht="12.75">
      <c r="A274" s="25" t="s">
        <v>296</v>
      </c>
      <c r="B274" s="29">
        <v>181</v>
      </c>
      <c r="C274" s="24" t="str">
        <f>LOOKUP(B274,'Startovní listina'!$B$3:$B$288,'Startovní listina'!$C$3:$C$288)</f>
        <v>Traxler Jan</v>
      </c>
      <c r="D274" s="24" t="str">
        <f>LOOKUP(B274,'Startovní listina'!$B$3:$B$288,'Startovní listina'!$D$3:$D$288)</f>
        <v>Praha 3</v>
      </c>
      <c r="E274" s="25">
        <f>LOOKUP(B274,'Startovní listina'!$B$3:$B$288,'Startovní listina'!$E$3:$E$288)</f>
        <v>1964</v>
      </c>
      <c r="F274" s="30">
        <v>0.03908564814814815</v>
      </c>
      <c r="G274" s="31" t="str">
        <f t="shared" si="40"/>
        <v> </v>
      </c>
      <c r="H274" s="31">
        <f t="shared" si="41"/>
        <v>67</v>
      </c>
      <c r="I274" s="31" t="str">
        <f t="shared" si="42"/>
        <v> </v>
      </c>
      <c r="J274" s="31" t="str">
        <f t="shared" si="43"/>
        <v> </v>
      </c>
      <c r="K274" s="31" t="str">
        <f t="shared" si="44"/>
        <v> </v>
      </c>
      <c r="L274" s="31" t="str">
        <f t="shared" si="45"/>
        <v> </v>
      </c>
      <c r="M274" s="31" t="str">
        <f t="shared" si="46"/>
        <v> </v>
      </c>
      <c r="N274" s="31" t="str">
        <f t="shared" si="47"/>
        <v> </v>
      </c>
      <c r="O274" s="31" t="str">
        <f t="shared" si="48"/>
        <v> </v>
      </c>
      <c r="P274" s="31" t="str">
        <f t="shared" si="49"/>
        <v> </v>
      </c>
      <c r="Q274" s="26" t="s">
        <v>27</v>
      </c>
      <c r="R274" s="27" t="str">
        <f>LOOKUP(B274,'Startovní listina'!$B$3:$B$288,'Startovní listina'!$F$3:$F$288)</f>
        <v>B</v>
      </c>
      <c r="S274" s="27" t="str">
        <f>LOOKUP(B274,'Startovní listina'!$B$3:$B$288,'Startovní listina'!$I$3:$I$288)</f>
        <v>N</v>
      </c>
      <c r="T274" s="27" t="str">
        <f>LOOKUP(B274,'Startovní listina'!$B$3:$B$288,'Startovní listina'!$J$3:$J$288)</f>
        <v>N</v>
      </c>
      <c r="U274" s="27" t="str">
        <f>LOOKUP(B274,'Startovní listina'!$B$3:$B$288,'Startovní listina'!$O$3:$O$288)</f>
        <v>N</v>
      </c>
      <c r="V274" s="27" t="str">
        <f>LOOKUP(B274,'Startovní listina'!$B$3:$B$288,'Startovní listina'!$P$3:$P$288)</f>
        <v>N</v>
      </c>
      <c r="W274" t="s">
        <v>27</v>
      </c>
      <c r="X274">
        <f>MAX(G$4:G273)+1</f>
        <v>112</v>
      </c>
      <c r="Y274">
        <f>MAX(H$4:H273)+1</f>
        <v>67</v>
      </c>
      <c r="Z274">
        <f>MAX(I$4:I273)+1</f>
        <v>36</v>
      </c>
      <c r="AA274">
        <f>MAX(J$4:J273)+1</f>
        <v>20</v>
      </c>
      <c r="AB274">
        <f>MAX(K$4:K273)+1</f>
        <v>4</v>
      </c>
      <c r="AC274">
        <f>MAX(L$4:L273)+1</f>
        <v>17</v>
      </c>
      <c r="AD274">
        <f>MAX(M$4:M273)+1</f>
        <v>10</v>
      </c>
      <c r="AE274">
        <f>MAX(N$4:N273)+1</f>
        <v>11</v>
      </c>
      <c r="AF274">
        <f>MAX(O$4:O273)+1</f>
        <v>33</v>
      </c>
      <c r="AG274" t="e">
        <f>MAX(#REF!)+1</f>
        <v>#REF!</v>
      </c>
      <c r="AH274">
        <f>MAX(P$4:P273)+1</f>
        <v>10</v>
      </c>
      <c r="AI274" t="e">
        <f>MAX(#REF!)+1</f>
        <v>#REF!</v>
      </c>
      <c r="AK274" s="28">
        <f>LOOKUP(R274,TR!$A$4:$A$11,TR!$B$4:$B$11)</f>
        <v>0.021863425925925925</v>
      </c>
    </row>
    <row r="275" spans="1:37" ht="12.75">
      <c r="A275" s="25" t="s">
        <v>297</v>
      </c>
      <c r="B275" s="29">
        <v>356</v>
      </c>
      <c r="C275" s="24" t="str">
        <f>LOOKUP(B275,'Startovní listina'!$B$3:$B$288,'Startovní listina'!$C$3:$C$288)</f>
        <v>Křížová Pavlína</v>
      </c>
      <c r="D275" s="24" t="str">
        <f>LOOKUP(B275,'Startovní listina'!$B$3:$B$288,'Startovní listina'!$D$3:$D$288)</f>
        <v>Praha 6</v>
      </c>
      <c r="E275" s="25">
        <f>LOOKUP(B275,'Startovní listina'!$B$3:$B$288,'Startovní listina'!$E$3:$E$288)</f>
        <v>1968</v>
      </c>
      <c r="F275" s="30">
        <v>0.03912037037037037</v>
      </c>
      <c r="G275" s="31" t="str">
        <f t="shared" si="40"/>
        <v> </v>
      </c>
      <c r="H275" s="31" t="str">
        <f t="shared" si="41"/>
        <v> </v>
      </c>
      <c r="I275" s="31" t="str">
        <f t="shared" si="42"/>
        <v> </v>
      </c>
      <c r="J275" s="31" t="str">
        <f t="shared" si="43"/>
        <v> </v>
      </c>
      <c r="K275" s="31" t="str">
        <f t="shared" si="44"/>
        <v> </v>
      </c>
      <c r="L275" s="31" t="str">
        <f t="shared" si="45"/>
        <v> </v>
      </c>
      <c r="M275" s="31">
        <f t="shared" si="46"/>
        <v>10</v>
      </c>
      <c r="N275" s="31" t="str">
        <f t="shared" si="47"/>
        <v> </v>
      </c>
      <c r="O275" s="31" t="str">
        <f t="shared" si="48"/>
        <v> </v>
      </c>
      <c r="P275" s="31" t="str">
        <f t="shared" si="49"/>
        <v> </v>
      </c>
      <c r="Q275" s="26" t="s">
        <v>27</v>
      </c>
      <c r="R275" s="27" t="str">
        <f>LOOKUP(B275,'Startovní listina'!$B$3:$B$288,'Startovní listina'!$F$3:$F$288)</f>
        <v>G</v>
      </c>
      <c r="S275" s="27" t="str">
        <f>LOOKUP(B275,'Startovní listina'!$B$3:$B$288,'Startovní listina'!$I$3:$I$288)</f>
        <v>N</v>
      </c>
      <c r="T275" s="27" t="str">
        <f>LOOKUP(B275,'Startovní listina'!$B$3:$B$288,'Startovní listina'!$J$3:$J$288)</f>
        <v>N</v>
      </c>
      <c r="U275" s="27" t="str">
        <f>LOOKUP(B275,'Startovní listina'!$B$3:$B$288,'Startovní listina'!$O$3:$O$288)</f>
        <v>N</v>
      </c>
      <c r="V275" s="27" t="str">
        <f>LOOKUP(B275,'Startovní listina'!$B$3:$B$288,'Startovní listina'!$P$3:$P$288)</f>
        <v>N</v>
      </c>
      <c r="W275" t="s">
        <v>27</v>
      </c>
      <c r="X275">
        <f>MAX(G$4:G274)+1</f>
        <v>112</v>
      </c>
      <c r="Y275">
        <f>MAX(H$4:H274)+1</f>
        <v>68</v>
      </c>
      <c r="Z275">
        <f>MAX(I$4:I274)+1</f>
        <v>36</v>
      </c>
      <c r="AA275">
        <f>MAX(J$4:J274)+1</f>
        <v>20</v>
      </c>
      <c r="AB275">
        <f>MAX(K$4:K274)+1</f>
        <v>4</v>
      </c>
      <c r="AC275">
        <f>MAX(L$4:L274)+1</f>
        <v>17</v>
      </c>
      <c r="AD275">
        <f>MAX(M$4:M274)+1</f>
        <v>10</v>
      </c>
      <c r="AE275">
        <f>MAX(N$4:N274)+1</f>
        <v>11</v>
      </c>
      <c r="AF275">
        <f>MAX(O$4:O274)+1</f>
        <v>33</v>
      </c>
      <c r="AG275" t="e">
        <f>MAX(#REF!)+1</f>
        <v>#REF!</v>
      </c>
      <c r="AH275">
        <f>MAX(P$4:P274)+1</f>
        <v>10</v>
      </c>
      <c r="AI275" t="e">
        <f>MAX(#REF!)+1</f>
        <v>#REF!</v>
      </c>
      <c r="AK275" s="28">
        <f>LOOKUP(R275,TR!$A$4:$A$11,TR!$B$4:$B$11)</f>
        <v>0.0249537037037037</v>
      </c>
    </row>
    <row r="276" spans="1:37" ht="12.75">
      <c r="A276" s="25" t="s">
        <v>298</v>
      </c>
      <c r="B276" s="29">
        <v>322</v>
      </c>
      <c r="C276" s="24" t="str">
        <f>LOOKUP(B276,'Startovní listina'!$B$3:$B$288,'Startovní listina'!$C$3:$C$288)</f>
        <v>Tuček Josef</v>
      </c>
      <c r="D276" s="24" t="str">
        <f>LOOKUP(B276,'Startovní listina'!$B$3:$B$288,'Startovní listina'!$D$3:$D$288)</f>
        <v>MK Pardubice</v>
      </c>
      <c r="E276" s="25">
        <f>LOOKUP(B276,'Startovní listina'!$B$3:$B$288,'Startovní listina'!$E$3:$E$288)</f>
        <v>1944</v>
      </c>
      <c r="F276" s="30">
        <v>0.03913194444444445</v>
      </c>
      <c r="G276" s="31" t="str">
        <f t="shared" si="40"/>
        <v> </v>
      </c>
      <c r="H276" s="31" t="str">
        <f t="shared" si="41"/>
        <v> </v>
      </c>
      <c r="I276" s="31" t="str">
        <f t="shared" si="42"/>
        <v> </v>
      </c>
      <c r="J276" s="31">
        <f t="shared" si="43"/>
        <v>20</v>
      </c>
      <c r="K276" s="31" t="str">
        <f t="shared" si="44"/>
        <v> </v>
      </c>
      <c r="L276" s="31" t="str">
        <f t="shared" si="45"/>
        <v> </v>
      </c>
      <c r="M276" s="31" t="str">
        <f t="shared" si="46"/>
        <v> </v>
      </c>
      <c r="N276" s="31" t="str">
        <f t="shared" si="47"/>
        <v> </v>
      </c>
      <c r="O276" s="31" t="str">
        <f t="shared" si="48"/>
        <v> </v>
      </c>
      <c r="P276" s="31" t="str">
        <f t="shared" si="49"/>
        <v> </v>
      </c>
      <c r="Q276" s="26" t="s">
        <v>27</v>
      </c>
      <c r="R276" s="27" t="str">
        <f>LOOKUP(B276,'Startovní listina'!$B$3:$B$288,'Startovní listina'!$F$3:$F$288)</f>
        <v>D</v>
      </c>
      <c r="S276" s="27" t="str">
        <f>LOOKUP(B276,'Startovní listina'!$B$3:$B$288,'Startovní listina'!$I$3:$I$288)</f>
        <v>N</v>
      </c>
      <c r="T276" s="27" t="str">
        <f>LOOKUP(B276,'Startovní listina'!$B$3:$B$288,'Startovní listina'!$J$3:$J$288)</f>
        <v>N</v>
      </c>
      <c r="U276" s="27" t="str">
        <f>LOOKUP(B276,'Startovní listina'!$B$3:$B$288,'Startovní listina'!$O$3:$O$288)</f>
        <v>N</v>
      </c>
      <c r="V276" s="27" t="str">
        <f>LOOKUP(B276,'Startovní listina'!$B$3:$B$288,'Startovní listina'!$P$3:$P$288)</f>
        <v>N</v>
      </c>
      <c r="W276" t="s">
        <v>27</v>
      </c>
      <c r="X276">
        <f>MAX(G$4:G275)+1</f>
        <v>112</v>
      </c>
      <c r="Y276">
        <f>MAX(H$4:H275)+1</f>
        <v>68</v>
      </c>
      <c r="Z276">
        <f>MAX(I$4:I275)+1</f>
        <v>36</v>
      </c>
      <c r="AA276">
        <f>MAX(J$4:J275)+1</f>
        <v>20</v>
      </c>
      <c r="AB276">
        <f>MAX(K$4:K275)+1</f>
        <v>4</v>
      </c>
      <c r="AC276">
        <f>MAX(L$4:L275)+1</f>
        <v>17</v>
      </c>
      <c r="AD276">
        <f>MAX(M$4:M275)+1</f>
        <v>11</v>
      </c>
      <c r="AE276">
        <f>MAX(N$4:N275)+1</f>
        <v>11</v>
      </c>
      <c r="AF276">
        <f>MAX(O$4:O275)+1</f>
        <v>33</v>
      </c>
      <c r="AG276" t="e">
        <f>MAX(#REF!)+1</f>
        <v>#REF!</v>
      </c>
      <c r="AH276">
        <f>MAX(P$4:P275)+1</f>
        <v>10</v>
      </c>
      <c r="AI276" t="e">
        <f>MAX(#REF!)+1</f>
        <v>#REF!</v>
      </c>
      <c r="AK276" s="28">
        <f>LOOKUP(R276,TR!$A$4:$A$11,TR!$B$4:$B$11)</f>
        <v>0.025543981481481483</v>
      </c>
    </row>
    <row r="277" spans="1:37" ht="12.75">
      <c r="A277" s="25" t="s">
        <v>299</v>
      </c>
      <c r="B277" s="29">
        <v>349</v>
      </c>
      <c r="C277" s="24" t="str">
        <f>LOOKUP(B277,'Startovní listina'!$B$3:$B$288,'Startovní listina'!$C$3:$C$288)</f>
        <v>Plešinger Stanislav</v>
      </c>
      <c r="D277" s="24" t="str">
        <f>LOOKUP(B277,'Startovní listina'!$B$3:$B$288,'Startovní listina'!$D$3:$D$288)</f>
        <v>Sokol Kolín</v>
      </c>
      <c r="E277" s="25">
        <f>LOOKUP(B277,'Startovní listina'!$B$3:$B$288,'Startovní listina'!$E$3:$E$288)</f>
        <v>1938</v>
      </c>
      <c r="F277" s="30">
        <v>0.039641203703703706</v>
      </c>
      <c r="G277" s="31" t="str">
        <f t="shared" si="40"/>
        <v> </v>
      </c>
      <c r="H277" s="31" t="str">
        <f t="shared" si="41"/>
        <v> </v>
      </c>
      <c r="I277" s="31" t="str">
        <f t="shared" si="42"/>
        <v> </v>
      </c>
      <c r="J277" s="31" t="str">
        <f t="shared" si="43"/>
        <v> </v>
      </c>
      <c r="K277" s="31">
        <f t="shared" si="44"/>
        <v>4</v>
      </c>
      <c r="L277" s="31" t="str">
        <f t="shared" si="45"/>
        <v> </v>
      </c>
      <c r="M277" s="31" t="str">
        <f t="shared" si="46"/>
        <v> </v>
      </c>
      <c r="N277" s="31" t="str">
        <f t="shared" si="47"/>
        <v> </v>
      </c>
      <c r="O277" s="31">
        <f t="shared" si="48"/>
        <v>33</v>
      </c>
      <c r="P277" s="31" t="str">
        <f t="shared" si="49"/>
        <v> </v>
      </c>
      <c r="Q277" s="26" t="s">
        <v>27</v>
      </c>
      <c r="R277" s="27" t="str">
        <f>LOOKUP(B277,'Startovní listina'!$B$3:$B$288,'Startovní listina'!$F$3:$F$288)</f>
        <v>E</v>
      </c>
      <c r="S277" s="27" t="str">
        <f>LOOKUP(B277,'Startovní listina'!$B$3:$B$288,'Startovní listina'!$I$3:$I$288)</f>
        <v>A</v>
      </c>
      <c r="T277" s="27" t="str">
        <f>LOOKUP(B277,'Startovní listina'!$B$3:$B$288,'Startovní listina'!$J$3:$J$288)</f>
        <v>N</v>
      </c>
      <c r="U277" s="27" t="str">
        <f>LOOKUP(B277,'Startovní listina'!$B$3:$B$288,'Startovní listina'!$O$3:$O$288)</f>
        <v>N</v>
      </c>
      <c r="V277" s="27" t="str">
        <f>LOOKUP(B277,'Startovní listina'!$B$3:$B$288,'Startovní listina'!$P$3:$P$288)</f>
        <v>N</v>
      </c>
      <c r="W277" t="s">
        <v>27</v>
      </c>
      <c r="X277">
        <f>MAX(G$4:G276)+1</f>
        <v>112</v>
      </c>
      <c r="Y277">
        <f>MAX(H$4:H276)+1</f>
        <v>68</v>
      </c>
      <c r="Z277">
        <f>MAX(I$4:I276)+1</f>
        <v>36</v>
      </c>
      <c r="AA277">
        <f>MAX(J$4:J276)+1</f>
        <v>21</v>
      </c>
      <c r="AB277">
        <f>MAX(K$4:K276)+1</f>
        <v>4</v>
      </c>
      <c r="AC277">
        <f>MAX(L$4:L276)+1</f>
        <v>17</v>
      </c>
      <c r="AD277">
        <f>MAX(M$4:M276)+1</f>
        <v>11</v>
      </c>
      <c r="AE277">
        <f>MAX(N$4:N276)+1</f>
        <v>11</v>
      </c>
      <c r="AF277">
        <f>MAX(O$4:O276)+1</f>
        <v>33</v>
      </c>
      <c r="AG277" t="e">
        <f>MAX(#REF!)+1</f>
        <v>#REF!</v>
      </c>
      <c r="AH277">
        <f>MAX(P$4:P276)+1</f>
        <v>10</v>
      </c>
      <c r="AI277" t="e">
        <f>MAX(#REF!)+1</f>
        <v>#REF!</v>
      </c>
      <c r="AK277" s="28">
        <f>LOOKUP(R277,TR!$A$4:$A$11,TR!$B$4:$B$11)</f>
        <v>0.027777777777777776</v>
      </c>
    </row>
    <row r="278" spans="1:37" ht="12.75">
      <c r="A278" s="25" t="s">
        <v>300</v>
      </c>
      <c r="B278" s="29">
        <v>132</v>
      </c>
      <c r="C278" s="24" t="str">
        <f>LOOKUP(B278,'Startovní listina'!$B$3:$B$288,'Startovní listina'!$C$3:$C$288)</f>
        <v>Chvátal Vladimír</v>
      </c>
      <c r="D278" s="24" t="str">
        <f>LOOKUP(B278,'Startovní listina'!$B$3:$B$288,'Startovní listina'!$D$3:$D$288)</f>
        <v>Úvaly</v>
      </c>
      <c r="E278" s="25">
        <f>LOOKUP(B278,'Startovní listina'!$B$3:$B$288,'Startovní listina'!$E$3:$E$288)</f>
        <v>1967</v>
      </c>
      <c r="F278" s="30">
        <v>0.04038194444444444</v>
      </c>
      <c r="G278" s="31" t="str">
        <f t="shared" si="40"/>
        <v> </v>
      </c>
      <c r="H278" s="31">
        <f t="shared" si="41"/>
        <v>68</v>
      </c>
      <c r="I278" s="31" t="str">
        <f t="shared" si="42"/>
        <v> </v>
      </c>
      <c r="J278" s="31" t="str">
        <f t="shared" si="43"/>
        <v> </v>
      </c>
      <c r="K278" s="31" t="str">
        <f t="shared" si="44"/>
        <v> </v>
      </c>
      <c r="L278" s="31" t="str">
        <f t="shared" si="45"/>
        <v> </v>
      </c>
      <c r="M278" s="31" t="str">
        <f t="shared" si="46"/>
        <v> </v>
      </c>
      <c r="N278" s="31" t="str">
        <f t="shared" si="47"/>
        <v> </v>
      </c>
      <c r="O278" s="31" t="str">
        <f t="shared" si="48"/>
        <v> </v>
      </c>
      <c r="P278" s="31" t="str">
        <f t="shared" si="49"/>
        <v> </v>
      </c>
      <c r="Q278" s="26" t="s">
        <v>27</v>
      </c>
      <c r="R278" s="27" t="str">
        <f>LOOKUP(B278,'Startovní listina'!$B$3:$B$288,'Startovní listina'!$F$3:$F$288)</f>
        <v>B</v>
      </c>
      <c r="S278" s="27" t="str">
        <f>LOOKUP(B278,'Startovní listina'!$B$3:$B$288,'Startovní listina'!$I$3:$I$288)</f>
        <v>N</v>
      </c>
      <c r="T278" s="27" t="str">
        <f>LOOKUP(B278,'Startovní listina'!$B$3:$B$288,'Startovní listina'!$J$3:$J$288)</f>
        <v>N</v>
      </c>
      <c r="U278" s="27" t="str">
        <f>LOOKUP(B278,'Startovní listina'!$B$3:$B$288,'Startovní listina'!$O$3:$O$288)</f>
        <v>N</v>
      </c>
      <c r="V278" s="27" t="str">
        <f>LOOKUP(B278,'Startovní listina'!$B$3:$B$288,'Startovní listina'!$P$3:$P$288)</f>
        <v>N</v>
      </c>
      <c r="W278" t="s">
        <v>27</v>
      </c>
      <c r="X278">
        <f>MAX(G$4:G277)+1</f>
        <v>112</v>
      </c>
      <c r="Y278">
        <f>MAX(H$4:H277)+1</f>
        <v>68</v>
      </c>
      <c r="Z278">
        <f>MAX(I$4:I277)+1</f>
        <v>36</v>
      </c>
      <c r="AA278">
        <f>MAX(J$4:J277)+1</f>
        <v>21</v>
      </c>
      <c r="AB278">
        <f>MAX(K$4:K277)+1</f>
        <v>5</v>
      </c>
      <c r="AC278">
        <f>MAX(L$4:L277)+1</f>
        <v>17</v>
      </c>
      <c r="AD278">
        <f>MAX(M$4:M277)+1</f>
        <v>11</v>
      </c>
      <c r="AE278">
        <f>MAX(N$4:N277)+1</f>
        <v>11</v>
      </c>
      <c r="AF278">
        <f>MAX(O$4:O277)+1</f>
        <v>34</v>
      </c>
      <c r="AG278" t="e">
        <f>MAX(#REF!)+1</f>
        <v>#REF!</v>
      </c>
      <c r="AH278">
        <f>MAX(P$4:P277)+1</f>
        <v>10</v>
      </c>
      <c r="AI278" t="e">
        <f>MAX(#REF!)+1</f>
        <v>#REF!</v>
      </c>
      <c r="AK278" s="28">
        <f>LOOKUP(R278,TR!$A$4:$A$11,TR!$B$4:$B$11)</f>
        <v>0.021863425925925925</v>
      </c>
    </row>
    <row r="279" spans="1:37" ht="12.75">
      <c r="A279" s="25" t="s">
        <v>301</v>
      </c>
      <c r="B279" s="29">
        <v>250</v>
      </c>
      <c r="C279" s="24" t="str">
        <f>LOOKUP(B279,'Startovní listina'!$B$3:$B$288,'Startovní listina'!$C$3:$C$288)</f>
        <v>Rosůlek Josef</v>
      </c>
      <c r="D279" s="24" t="str">
        <f>LOOKUP(B279,'Startovní listina'!$B$3:$B$288,'Startovní listina'!$D$3:$D$288)</f>
        <v>SKP Nymburk</v>
      </c>
      <c r="E279" s="25">
        <f>LOOKUP(B279,'Startovní listina'!$B$3:$B$288,'Startovní listina'!$E$3:$E$288)</f>
        <v>1949</v>
      </c>
      <c r="F279" s="30">
        <v>0.04113425925925926</v>
      </c>
      <c r="G279" s="31" t="str">
        <f t="shared" si="40"/>
        <v> </v>
      </c>
      <c r="H279" s="31" t="str">
        <f t="shared" si="41"/>
        <v> </v>
      </c>
      <c r="I279" s="31">
        <f t="shared" si="42"/>
        <v>36</v>
      </c>
      <c r="J279" s="31" t="str">
        <f t="shared" si="43"/>
        <v> </v>
      </c>
      <c r="K279" s="31" t="str">
        <f t="shared" si="44"/>
        <v> </v>
      </c>
      <c r="L279" s="31" t="str">
        <f t="shared" si="45"/>
        <v> </v>
      </c>
      <c r="M279" s="31" t="str">
        <f t="shared" si="46"/>
        <v> </v>
      </c>
      <c r="N279" s="31" t="str">
        <f t="shared" si="47"/>
        <v> </v>
      </c>
      <c r="O279" s="31" t="str">
        <f t="shared" si="48"/>
        <v> </v>
      </c>
      <c r="P279" s="31" t="str">
        <f t="shared" si="49"/>
        <v> </v>
      </c>
      <c r="Q279" s="26" t="s">
        <v>27</v>
      </c>
      <c r="R279" s="27" t="str">
        <f>LOOKUP(B279,'Startovní listina'!$B$3:$B$288,'Startovní listina'!$F$3:$F$288)</f>
        <v>C</v>
      </c>
      <c r="S279" s="27" t="str">
        <f>LOOKUP(B279,'Startovní listina'!$B$3:$B$288,'Startovní listina'!$I$3:$I$288)</f>
        <v>N</v>
      </c>
      <c r="T279" s="27" t="str">
        <f>LOOKUP(B279,'Startovní listina'!$B$3:$B$288,'Startovní listina'!$J$3:$J$288)</f>
        <v>N</v>
      </c>
      <c r="U279" s="27" t="str">
        <f>LOOKUP(B279,'Startovní listina'!$B$3:$B$288,'Startovní listina'!$O$3:$O$288)</f>
        <v>N</v>
      </c>
      <c r="V279" s="27" t="str">
        <f>LOOKUP(B279,'Startovní listina'!$B$3:$B$288,'Startovní listina'!$P$3:$P$288)</f>
        <v>N</v>
      </c>
      <c r="W279" t="s">
        <v>27</v>
      </c>
      <c r="X279">
        <f>MAX(G$4:G278)+1</f>
        <v>112</v>
      </c>
      <c r="Y279">
        <f>MAX(H$4:H278)+1</f>
        <v>69</v>
      </c>
      <c r="Z279">
        <f>MAX(I$4:I278)+1</f>
        <v>36</v>
      </c>
      <c r="AA279">
        <f>MAX(J$4:J278)+1</f>
        <v>21</v>
      </c>
      <c r="AB279">
        <f>MAX(K$4:K278)+1</f>
        <v>5</v>
      </c>
      <c r="AC279">
        <f>MAX(L$4:L278)+1</f>
        <v>17</v>
      </c>
      <c r="AD279">
        <f>MAX(M$4:M278)+1</f>
        <v>11</v>
      </c>
      <c r="AE279">
        <f>MAX(N$4:N278)+1</f>
        <v>11</v>
      </c>
      <c r="AF279">
        <f>MAX(O$4:O278)+1</f>
        <v>34</v>
      </c>
      <c r="AG279" t="e">
        <f>MAX(#REF!)+1</f>
        <v>#REF!</v>
      </c>
      <c r="AH279">
        <f>MAX(P$4:P278)+1</f>
        <v>10</v>
      </c>
      <c r="AI279" t="e">
        <f>MAX(#REF!)+1</f>
        <v>#REF!</v>
      </c>
      <c r="AK279" s="28">
        <f>LOOKUP(R279,TR!$A$4:$A$11,TR!$B$4:$B$11)</f>
        <v>0.02342592592592593</v>
      </c>
    </row>
    <row r="280" spans="1:37" ht="12.75">
      <c r="A280" s="25" t="s">
        <v>302</v>
      </c>
      <c r="B280" s="29">
        <v>251</v>
      </c>
      <c r="C280" s="24" t="str">
        <f>LOOKUP(B280,'Startovní listina'!$B$3:$B$288,'Startovní listina'!$C$3:$C$288)</f>
        <v>Přibyl Oldřich</v>
      </c>
      <c r="D280" s="24" t="str">
        <f>LOOKUP(B280,'Startovní listina'!$B$3:$B$288,'Startovní listina'!$D$3:$D$288)</f>
        <v>Kopec</v>
      </c>
      <c r="E280" s="25">
        <f>LOOKUP(B280,'Startovní listina'!$B$3:$B$288,'Startovní listina'!$E$3:$E$288)</f>
        <v>1950</v>
      </c>
      <c r="F280" s="30">
        <v>0.04150462962962963</v>
      </c>
      <c r="G280" s="31" t="str">
        <f t="shared" si="40"/>
        <v> </v>
      </c>
      <c r="H280" s="31" t="str">
        <f t="shared" si="41"/>
        <v> </v>
      </c>
      <c r="I280" s="31">
        <f t="shared" si="42"/>
        <v>37</v>
      </c>
      <c r="J280" s="31" t="str">
        <f t="shared" si="43"/>
        <v> </v>
      </c>
      <c r="K280" s="31" t="str">
        <f t="shared" si="44"/>
        <v> </v>
      </c>
      <c r="L280" s="31" t="str">
        <f t="shared" si="45"/>
        <v> </v>
      </c>
      <c r="M280" s="31" t="str">
        <f t="shared" si="46"/>
        <v> </v>
      </c>
      <c r="N280" s="31" t="str">
        <f t="shared" si="47"/>
        <v> </v>
      </c>
      <c r="O280" s="31" t="str">
        <f t="shared" si="48"/>
        <v> </v>
      </c>
      <c r="P280" s="31" t="str">
        <f t="shared" si="49"/>
        <v> </v>
      </c>
      <c r="Q280" s="26" t="s">
        <v>27</v>
      </c>
      <c r="R280" s="27" t="str">
        <f>LOOKUP(B280,'Startovní listina'!$B$3:$B$288,'Startovní listina'!$F$3:$F$288)</f>
        <v>C</v>
      </c>
      <c r="S280" s="27" t="str">
        <f>LOOKUP(B280,'Startovní listina'!$B$3:$B$288,'Startovní listina'!$I$3:$I$288)</f>
        <v>N</v>
      </c>
      <c r="T280" s="27" t="str">
        <f>LOOKUP(B280,'Startovní listina'!$B$3:$B$288,'Startovní listina'!$J$3:$J$288)</f>
        <v>N</v>
      </c>
      <c r="U280" s="27" t="str">
        <f>LOOKUP(B280,'Startovní listina'!$B$3:$B$288,'Startovní listina'!$O$3:$O$288)</f>
        <v>N</v>
      </c>
      <c r="V280" s="27" t="str">
        <f>LOOKUP(B280,'Startovní listina'!$B$3:$B$288,'Startovní listina'!$P$3:$P$288)</f>
        <v>N</v>
      </c>
      <c r="W280" t="s">
        <v>27</v>
      </c>
      <c r="X280">
        <f>MAX(G$4:G279)+1</f>
        <v>112</v>
      </c>
      <c r="Y280">
        <f>MAX(H$4:H279)+1</f>
        <v>69</v>
      </c>
      <c r="Z280">
        <f>MAX(I$4:I279)+1</f>
        <v>37</v>
      </c>
      <c r="AA280">
        <f>MAX(J$4:J279)+1</f>
        <v>21</v>
      </c>
      <c r="AB280">
        <f>MAX(K$4:K279)+1</f>
        <v>5</v>
      </c>
      <c r="AC280">
        <f>MAX(L$4:L279)+1</f>
        <v>17</v>
      </c>
      <c r="AD280">
        <f>MAX(M$4:M279)+1</f>
        <v>11</v>
      </c>
      <c r="AE280">
        <f>MAX(N$4:N279)+1</f>
        <v>11</v>
      </c>
      <c r="AF280">
        <f>MAX(O$4:O279)+1</f>
        <v>34</v>
      </c>
      <c r="AG280" t="e">
        <f>MAX(#REF!)+1</f>
        <v>#REF!</v>
      </c>
      <c r="AH280">
        <f>MAX(P$4:P279)+1</f>
        <v>10</v>
      </c>
      <c r="AI280" t="e">
        <f>MAX(#REF!)+1</f>
        <v>#REF!</v>
      </c>
      <c r="AK280" s="28">
        <f>LOOKUP(R280,TR!$A$4:$A$11,TR!$B$4:$B$11)</f>
        <v>0.02342592592592593</v>
      </c>
    </row>
    <row r="281" spans="1:37" ht="12.75">
      <c r="A281" s="25" t="s">
        <v>303</v>
      </c>
      <c r="B281" s="29">
        <v>74</v>
      </c>
      <c r="C281" s="24" t="str">
        <f>LOOKUP(B281,'Startovní listina'!$B$3:$B$288,'Startovní listina'!$C$3:$C$288)</f>
        <v>Jechura Jan</v>
      </c>
      <c r="D281" s="24" t="str">
        <f>LOOKUP(B281,'Startovní listina'!$B$3:$B$288,'Startovní listina'!$D$3:$D$288)</f>
        <v>Velvary</v>
      </c>
      <c r="E281" s="25">
        <f>LOOKUP(B281,'Startovní listina'!$B$3:$B$288,'Startovní listina'!$E$3:$E$288)</f>
        <v>1974</v>
      </c>
      <c r="F281" s="30">
        <v>0.04158564814814815</v>
      </c>
      <c r="G281" s="31">
        <f t="shared" si="40"/>
        <v>112</v>
      </c>
      <c r="H281" s="31" t="str">
        <f t="shared" si="41"/>
        <v> </v>
      </c>
      <c r="I281" s="31" t="str">
        <f t="shared" si="42"/>
        <v> </v>
      </c>
      <c r="J281" s="31" t="str">
        <f t="shared" si="43"/>
        <v> </v>
      </c>
      <c r="K281" s="31" t="str">
        <f t="shared" si="44"/>
        <v> </v>
      </c>
      <c r="L281" s="31" t="str">
        <f t="shared" si="45"/>
        <v> </v>
      </c>
      <c r="M281" s="31" t="str">
        <f t="shared" si="46"/>
        <v> </v>
      </c>
      <c r="N281" s="31" t="str">
        <f t="shared" si="47"/>
        <v> </v>
      </c>
      <c r="O281" s="31" t="str">
        <f t="shared" si="48"/>
        <v> </v>
      </c>
      <c r="P281" s="31" t="str">
        <f t="shared" si="49"/>
        <v> </v>
      </c>
      <c r="Q281" s="33"/>
      <c r="R281" s="27" t="str">
        <f>LOOKUP(B281,'Startovní listina'!$B$3:$B$288,'Startovní listina'!$F$3:$F$288)</f>
        <v>A</v>
      </c>
      <c r="S281" s="27" t="str">
        <f>LOOKUP(B281,'Startovní listina'!$B$3:$B$288,'Startovní listina'!$I$3:$I$288)</f>
        <v>N</v>
      </c>
      <c r="T281" s="27" t="str">
        <f>LOOKUP(B281,'Startovní listina'!$B$3:$B$288,'Startovní listina'!$J$3:$J$288)</f>
        <v>N</v>
      </c>
      <c r="U281" s="27" t="str">
        <f>LOOKUP(B281,'Startovní listina'!$B$3:$B$288,'Startovní listina'!$O$3:$O$288)</f>
        <v>N</v>
      </c>
      <c r="V281" s="27" t="str">
        <f>LOOKUP(B281,'Startovní listina'!$B$3:$B$288,'Startovní listina'!$P$3:$P$288)</f>
        <v>N</v>
      </c>
      <c r="W281" t="s">
        <v>27</v>
      </c>
      <c r="X281">
        <f>MAX(G$4:G280)+1</f>
        <v>112</v>
      </c>
      <c r="Y281">
        <f>MAX(H$4:H280)+1</f>
        <v>69</v>
      </c>
      <c r="Z281">
        <f>MAX(I$4:I280)+1</f>
        <v>38</v>
      </c>
      <c r="AA281">
        <f>MAX(J$4:J280)+1</f>
        <v>21</v>
      </c>
      <c r="AB281">
        <f>MAX(K$4:K280)+1</f>
        <v>5</v>
      </c>
      <c r="AC281">
        <f>MAX(L$4:L280)+1</f>
        <v>17</v>
      </c>
      <c r="AD281">
        <f>MAX(M$4:M280)+1</f>
        <v>11</v>
      </c>
      <c r="AE281">
        <f>MAX(N$4:N280)+1</f>
        <v>11</v>
      </c>
      <c r="AF281">
        <f>MAX(O$4:O280)+1</f>
        <v>34</v>
      </c>
      <c r="AG281" t="e">
        <f>MAX(#REF!)+1</f>
        <v>#REF!</v>
      </c>
      <c r="AH281">
        <f>MAX(P$4:P280)+1</f>
        <v>10</v>
      </c>
      <c r="AI281" t="e">
        <f>MAX(#REF!)+1</f>
        <v>#REF!</v>
      </c>
      <c r="AK281" s="28">
        <f>LOOKUP(R281,TR!$A$4:$A$11,TR!$B$4:$B$11)</f>
        <v>0.020439814814814817</v>
      </c>
    </row>
    <row r="282" spans="1:37" ht="12.75">
      <c r="A282" s="25" t="s">
        <v>304</v>
      </c>
      <c r="B282" s="29">
        <v>378</v>
      </c>
      <c r="C282" s="24" t="str">
        <f>LOOKUP(B282,'Startovní listina'!$B$3:$B$288,'Startovní listina'!$C$3:$C$288)</f>
        <v>Jelínková Magdalena</v>
      </c>
      <c r="D282" s="24" t="str">
        <f>LOOKUP(B282,'Startovní listina'!$B$3:$B$288,'Startovní listina'!$D$3:$D$288)</f>
        <v>Hvězda SKP Pardubice</v>
      </c>
      <c r="E282" s="25">
        <f>LOOKUP(B282,'Startovní listina'!$B$3:$B$288,'Startovní listina'!$E$3:$E$288)</f>
        <v>1945</v>
      </c>
      <c r="F282" s="30">
        <v>0.04177083333333333</v>
      </c>
      <c r="G282" s="31" t="str">
        <f t="shared" si="40"/>
        <v> </v>
      </c>
      <c r="H282" s="31" t="str">
        <f t="shared" si="41"/>
        <v> </v>
      </c>
      <c r="I282" s="31" t="str">
        <f t="shared" si="42"/>
        <v> </v>
      </c>
      <c r="J282" s="31" t="str">
        <f t="shared" si="43"/>
        <v> </v>
      </c>
      <c r="K282" s="31" t="str">
        <f t="shared" si="44"/>
        <v> </v>
      </c>
      <c r="L282" s="31" t="str">
        <f t="shared" si="45"/>
        <v> </v>
      </c>
      <c r="M282" s="31" t="str">
        <f t="shared" si="46"/>
        <v> </v>
      </c>
      <c r="N282" s="31">
        <f t="shared" si="47"/>
        <v>11</v>
      </c>
      <c r="O282" s="31" t="str">
        <f t="shared" si="48"/>
        <v> </v>
      </c>
      <c r="P282" s="31" t="str">
        <f t="shared" si="49"/>
        <v> </v>
      </c>
      <c r="Q282" s="33"/>
      <c r="R282" s="27" t="str">
        <f>LOOKUP(B282,'Startovní listina'!$B$3:$B$288,'Startovní listina'!$F$3:$F$288)</f>
        <v>H</v>
      </c>
      <c r="S282" s="27" t="str">
        <f>LOOKUP(B282,'Startovní listina'!$B$3:$B$288,'Startovní listina'!$I$3:$I$288)</f>
        <v>N</v>
      </c>
      <c r="T282" s="27" t="str">
        <f>LOOKUP(B282,'Startovní listina'!$B$3:$B$288,'Startovní listina'!$J$3:$J$288)</f>
        <v>N</v>
      </c>
      <c r="U282" s="27" t="str">
        <f>LOOKUP(B282,'Startovní listina'!$B$3:$B$288,'Startovní listina'!$O$3:$O$288)</f>
        <v>N</v>
      </c>
      <c r="V282" s="27" t="str">
        <f>LOOKUP(B282,'Startovní listina'!$B$3:$B$288,'Startovní listina'!$P$3:$P$288)</f>
        <v>N</v>
      </c>
      <c r="W282" t="s">
        <v>27</v>
      </c>
      <c r="X282">
        <f>MAX(G$4:G281)+1</f>
        <v>113</v>
      </c>
      <c r="Y282">
        <f>MAX(H$4:H281)+1</f>
        <v>69</v>
      </c>
      <c r="Z282">
        <f>MAX(I$4:I281)+1</f>
        <v>38</v>
      </c>
      <c r="AA282">
        <f>MAX(J$4:J281)+1</f>
        <v>21</v>
      </c>
      <c r="AB282">
        <f>MAX(K$4:K281)+1</f>
        <v>5</v>
      </c>
      <c r="AC282">
        <f>MAX(L$4:L281)+1</f>
        <v>17</v>
      </c>
      <c r="AD282">
        <f>MAX(M$4:M281)+1</f>
        <v>11</v>
      </c>
      <c r="AE282">
        <f>MAX(N$4:N281)+1</f>
        <v>11</v>
      </c>
      <c r="AF282">
        <f>MAX(O$4:O281)+1</f>
        <v>34</v>
      </c>
      <c r="AG282" t="e">
        <f>MAX(#REF!)+1</f>
        <v>#REF!</v>
      </c>
      <c r="AH282">
        <f>MAX(P$4:P281)+1</f>
        <v>10</v>
      </c>
      <c r="AI282" t="e">
        <f>MAX(#REF!)+1</f>
        <v>#REF!</v>
      </c>
      <c r="AK282" s="28">
        <f>LOOKUP(R282,TR!$A$4:$A$11,TR!$B$4:$B$11)</f>
        <v>0.02884259259259259</v>
      </c>
    </row>
    <row r="283" spans="1:37" ht="12.75">
      <c r="A283" s="25" t="s">
        <v>305</v>
      </c>
      <c r="B283" s="29">
        <v>100</v>
      </c>
      <c r="C283" s="24" t="str">
        <f>LOOKUP(B283,'Startovní listina'!$B$3:$B$288,'Startovní listina'!$C$3:$C$288)</f>
        <v>Kadečka Luděk</v>
      </c>
      <c r="D283" s="24" t="str">
        <f>LOOKUP(B283,'Startovní listina'!$B$3:$B$288,'Startovní listina'!$D$3:$D$288)</f>
        <v>ZPA Pečky</v>
      </c>
      <c r="E283" s="25">
        <f>LOOKUP(B283,'Startovní listina'!$B$3:$B$288,'Startovní listina'!$E$3:$E$288)</f>
        <v>1974</v>
      </c>
      <c r="F283" s="30">
        <v>0.0419212962962963</v>
      </c>
      <c r="G283" s="31">
        <f t="shared" si="40"/>
        <v>113</v>
      </c>
      <c r="H283" s="31" t="str">
        <f t="shared" si="41"/>
        <v> </v>
      </c>
      <c r="I283" s="31" t="str">
        <f t="shared" si="42"/>
        <v> </v>
      </c>
      <c r="J283" s="31" t="str">
        <f t="shared" si="43"/>
        <v> </v>
      </c>
      <c r="K283" s="31" t="str">
        <f t="shared" si="44"/>
        <v> </v>
      </c>
      <c r="L283" s="31" t="str">
        <f t="shared" si="45"/>
        <v> </v>
      </c>
      <c r="M283" s="31" t="str">
        <f t="shared" si="46"/>
        <v> </v>
      </c>
      <c r="N283" s="31" t="str">
        <f t="shared" si="47"/>
        <v> </v>
      </c>
      <c r="O283" s="31">
        <f t="shared" si="48"/>
        <v>34</v>
      </c>
      <c r="P283" s="31">
        <f t="shared" si="49"/>
        <v>10</v>
      </c>
      <c r="Q283" s="33"/>
      <c r="R283" s="27" t="str">
        <f>LOOKUP(B283,'Startovní listina'!$B$3:$B$288,'Startovní listina'!$F$3:$F$288)</f>
        <v>A</v>
      </c>
      <c r="S283" s="27" t="str">
        <f>LOOKUP(B283,'Startovní listina'!$B$3:$B$288,'Startovní listina'!$I$3:$I$288)</f>
        <v>A</v>
      </c>
      <c r="T283" s="27" t="str">
        <f>LOOKUP(B283,'Startovní listina'!$B$3:$B$288,'Startovní listina'!$J$3:$J$288)</f>
        <v>N</v>
      </c>
      <c r="U283" s="27" t="str">
        <f>LOOKUP(B283,'Startovní listina'!$B$3:$B$288,'Startovní listina'!$O$3:$O$288)</f>
        <v>A</v>
      </c>
      <c r="V283" s="27" t="str">
        <f>LOOKUP(B283,'Startovní listina'!$B$3:$B$288,'Startovní listina'!$P$3:$P$288)</f>
        <v>N</v>
      </c>
      <c r="W283" t="s">
        <v>27</v>
      </c>
      <c r="X283">
        <f>MAX(G$4:G282)+1</f>
        <v>113</v>
      </c>
      <c r="Y283">
        <f>MAX(H$4:H282)+1</f>
        <v>69</v>
      </c>
      <c r="Z283">
        <f>MAX(I$4:I282)+1</f>
        <v>38</v>
      </c>
      <c r="AA283">
        <f>MAX(J$4:J282)+1</f>
        <v>21</v>
      </c>
      <c r="AB283">
        <f>MAX(K$4:K282)+1</f>
        <v>5</v>
      </c>
      <c r="AC283">
        <f>MAX(L$4:L282)+1</f>
        <v>17</v>
      </c>
      <c r="AD283">
        <f>MAX(M$4:M282)+1</f>
        <v>11</v>
      </c>
      <c r="AE283">
        <f>MAX(N$4:N282)+1</f>
        <v>12</v>
      </c>
      <c r="AF283">
        <f>MAX(O$4:O282)+1</f>
        <v>34</v>
      </c>
      <c r="AG283" t="e">
        <f>MAX(#REF!)+1</f>
        <v>#REF!</v>
      </c>
      <c r="AH283">
        <f>MAX(P$4:P282)+1</f>
        <v>10</v>
      </c>
      <c r="AI283" t="e">
        <f>MAX(#REF!)+1</f>
        <v>#REF!</v>
      </c>
      <c r="AK283" s="28">
        <f>LOOKUP(R283,TR!$A$4:$A$11,TR!$B$4:$B$11)</f>
        <v>0.020439814814814817</v>
      </c>
    </row>
    <row r="284" spans="1:37" ht="12.75">
      <c r="A284" s="25" t="s">
        <v>306</v>
      </c>
      <c r="B284" s="29">
        <v>374</v>
      </c>
      <c r="C284" s="24" t="str">
        <f>LOOKUP(B284,'Startovní listina'!$B$3:$B$288,'Startovní listina'!$C$3:$C$288)</f>
        <v>Požgayová Jana</v>
      </c>
      <c r="D284" s="24" t="str">
        <f>LOOKUP(B284,'Startovní listina'!$B$3:$B$288,'Startovní listina'!$D$3:$D$288)</f>
        <v>AVC Praha</v>
      </c>
      <c r="E284" s="25">
        <f>LOOKUP(B284,'Startovní listina'!$B$3:$B$288,'Startovní listina'!$E$3:$E$288)</f>
        <v>1955</v>
      </c>
      <c r="F284" s="30">
        <v>0.04203703703703704</v>
      </c>
      <c r="G284" s="31" t="str">
        <f t="shared" si="40"/>
        <v> </v>
      </c>
      <c r="H284" s="31" t="str">
        <f t="shared" si="41"/>
        <v> </v>
      </c>
      <c r="I284" s="31" t="str">
        <f t="shared" si="42"/>
        <v> </v>
      </c>
      <c r="J284" s="31" t="str">
        <f t="shared" si="43"/>
        <v> </v>
      </c>
      <c r="K284" s="31" t="str">
        <f t="shared" si="44"/>
        <v> </v>
      </c>
      <c r="L284" s="31" t="str">
        <f t="shared" si="45"/>
        <v> </v>
      </c>
      <c r="M284" s="31" t="str">
        <f t="shared" si="46"/>
        <v> </v>
      </c>
      <c r="N284" s="31">
        <f t="shared" si="47"/>
        <v>12</v>
      </c>
      <c r="O284" s="31" t="str">
        <f t="shared" si="48"/>
        <v> </v>
      </c>
      <c r="P284" s="31" t="str">
        <f t="shared" si="49"/>
        <v> </v>
      </c>
      <c r="Q284" s="33"/>
      <c r="R284" s="27" t="str">
        <f>LOOKUP(B284,'Startovní listina'!$B$3:$B$288,'Startovní listina'!$F$3:$F$288)</f>
        <v>H</v>
      </c>
      <c r="S284" s="27" t="str">
        <f>LOOKUP(B284,'Startovní listina'!$B$3:$B$288,'Startovní listina'!$I$3:$I$288)</f>
        <v>N</v>
      </c>
      <c r="T284" s="27" t="str">
        <f>LOOKUP(B284,'Startovní listina'!$B$3:$B$288,'Startovní listina'!$J$3:$J$288)</f>
        <v>N</v>
      </c>
      <c r="U284" s="27" t="str">
        <f>LOOKUP(B284,'Startovní listina'!$B$3:$B$288,'Startovní listina'!$O$3:$O$288)</f>
        <v>N</v>
      </c>
      <c r="V284" s="27" t="str">
        <f>LOOKUP(B284,'Startovní listina'!$B$3:$B$288,'Startovní listina'!$P$3:$P$288)</f>
        <v>N</v>
      </c>
      <c r="W284" t="s">
        <v>27</v>
      </c>
      <c r="X284">
        <f>MAX(G$4:G283)+1</f>
        <v>114</v>
      </c>
      <c r="Y284">
        <f>MAX(H$4:H283)+1</f>
        <v>69</v>
      </c>
      <c r="Z284">
        <f>MAX(I$4:I283)+1</f>
        <v>38</v>
      </c>
      <c r="AA284">
        <f>MAX(J$4:J283)+1</f>
        <v>21</v>
      </c>
      <c r="AB284">
        <f>MAX(K$4:K283)+1</f>
        <v>5</v>
      </c>
      <c r="AC284">
        <f>MAX(L$4:L283)+1</f>
        <v>17</v>
      </c>
      <c r="AD284">
        <f>MAX(M$4:M283)+1</f>
        <v>11</v>
      </c>
      <c r="AE284">
        <f>MAX(N$4:N283)+1</f>
        <v>12</v>
      </c>
      <c r="AF284">
        <f>MAX(O$4:O283)+1</f>
        <v>35</v>
      </c>
      <c r="AG284" t="e">
        <f>MAX(#REF!)+1</f>
        <v>#REF!</v>
      </c>
      <c r="AH284">
        <f>MAX(P$4:P283)+1</f>
        <v>11</v>
      </c>
      <c r="AI284" t="e">
        <f>MAX(#REF!)+1</f>
        <v>#REF!</v>
      </c>
      <c r="AK284" s="28">
        <f>LOOKUP(R284,TR!$A$4:$A$11,TR!$B$4:$B$11)</f>
        <v>0.02884259259259259</v>
      </c>
    </row>
    <row r="285" spans="1:37" ht="12.75">
      <c r="A285" s="25" t="s">
        <v>307</v>
      </c>
      <c r="B285" s="29">
        <v>358</v>
      </c>
      <c r="C285" s="24" t="str">
        <f>LOOKUP(B285,'Startovní listina'!$B$3:$B$288,'Startovní listina'!$C$3:$C$288)</f>
        <v>Sedláková Lenka</v>
      </c>
      <c r="D285" s="24" t="str">
        <f>LOOKUP(B285,'Startovní listina'!$B$3:$B$288,'Startovní listina'!$D$3:$D$288)</f>
        <v>Slatiňany</v>
      </c>
      <c r="E285" s="25">
        <f>LOOKUP(B285,'Startovní listina'!$B$3:$B$288,'Startovní listina'!$E$3:$E$288)</f>
        <v>1986</v>
      </c>
      <c r="F285" s="30">
        <v>0.043125</v>
      </c>
      <c r="G285" s="31" t="str">
        <f t="shared" si="40"/>
        <v> </v>
      </c>
      <c r="H285" s="31" t="str">
        <f t="shared" si="41"/>
        <v> </v>
      </c>
      <c r="I285" s="31" t="str">
        <f t="shared" si="42"/>
        <v> </v>
      </c>
      <c r="J285" s="31" t="str">
        <f t="shared" si="43"/>
        <v> </v>
      </c>
      <c r="K285" s="31" t="str">
        <f t="shared" si="44"/>
        <v> </v>
      </c>
      <c r="L285" s="31">
        <f t="shared" si="45"/>
        <v>17</v>
      </c>
      <c r="M285" s="31" t="str">
        <f t="shared" si="46"/>
        <v> </v>
      </c>
      <c r="N285" s="31" t="str">
        <f t="shared" si="47"/>
        <v> </v>
      </c>
      <c r="O285" s="31" t="str">
        <f t="shared" si="48"/>
        <v> </v>
      </c>
      <c r="P285" s="31" t="str">
        <f t="shared" si="49"/>
        <v> </v>
      </c>
      <c r="Q285" s="33"/>
      <c r="R285" s="27" t="str">
        <f>LOOKUP(B285,'Startovní listina'!$B$3:$B$288,'Startovní listina'!$F$3:$F$288)</f>
        <v>F</v>
      </c>
      <c r="S285" s="27" t="str">
        <f>LOOKUP(B285,'Startovní listina'!$B$3:$B$288,'Startovní listina'!$I$3:$I$288)</f>
        <v>N</v>
      </c>
      <c r="T285" s="27" t="str">
        <f>LOOKUP(B285,'Startovní listina'!$B$3:$B$288,'Startovní listina'!$J$3:$J$288)</f>
        <v>N</v>
      </c>
      <c r="U285" s="27" t="str">
        <f>LOOKUP(B285,'Startovní listina'!$B$3:$B$288,'Startovní listina'!$O$3:$O$288)</f>
        <v>N</v>
      </c>
      <c r="V285" s="27" t="str">
        <f>LOOKUP(B285,'Startovní listina'!$B$3:$B$288,'Startovní listina'!$P$3:$P$288)</f>
        <v>N</v>
      </c>
      <c r="W285" t="s">
        <v>27</v>
      </c>
      <c r="X285">
        <f>MAX(G$4:G284)+1</f>
        <v>114</v>
      </c>
      <c r="Y285">
        <f>MAX(H$4:H284)+1</f>
        <v>69</v>
      </c>
      <c r="Z285">
        <f>MAX(I$4:I284)+1</f>
        <v>38</v>
      </c>
      <c r="AA285">
        <f>MAX(J$4:J284)+1</f>
        <v>21</v>
      </c>
      <c r="AB285">
        <f>MAX(K$4:K284)+1</f>
        <v>5</v>
      </c>
      <c r="AC285">
        <f>MAX(L$4:L284)+1</f>
        <v>17</v>
      </c>
      <c r="AD285">
        <f>MAX(M$4:M284)+1</f>
        <v>11</v>
      </c>
      <c r="AE285">
        <f>MAX(N$4:N284)+1</f>
        <v>13</v>
      </c>
      <c r="AF285">
        <f>MAX(O$4:O284)+1</f>
        <v>35</v>
      </c>
      <c r="AG285" t="e">
        <f>MAX(#REF!)+1</f>
        <v>#REF!</v>
      </c>
      <c r="AH285">
        <f>MAX(P$4:P284)+1</f>
        <v>11</v>
      </c>
      <c r="AI285" t="e">
        <f>MAX(#REF!)+1</f>
        <v>#REF!</v>
      </c>
      <c r="AK285" s="28">
        <f>LOOKUP(R285,TR!$A$4:$A$11,TR!$B$4:$B$11)</f>
        <v>0.024189814814814817</v>
      </c>
    </row>
    <row r="286" spans="1:37" ht="12.75">
      <c r="A286" s="25" t="s">
        <v>308</v>
      </c>
      <c r="B286" s="29">
        <v>242</v>
      </c>
      <c r="C286" s="24" t="str">
        <f>LOOKUP(B286,'Startovní listina'!$B$3:$B$288,'Startovní listina'!$C$3:$C$288)</f>
        <v>Mladenov Ljudmil</v>
      </c>
      <c r="D286" s="24" t="str">
        <f>LOOKUP(B286,'Startovní listina'!$B$3:$B$288,'Startovní listina'!$D$3:$D$288)</f>
        <v>Spartak Hrdlořezy</v>
      </c>
      <c r="E286" s="25">
        <f>LOOKUP(B286,'Startovní listina'!$B$3:$B$288,'Startovní listina'!$E$3:$E$288)</f>
        <v>1953</v>
      </c>
      <c r="F286" s="30">
        <v>0.04314814814814815</v>
      </c>
      <c r="G286" s="31" t="str">
        <f t="shared" si="40"/>
        <v> </v>
      </c>
      <c r="H286" s="31" t="str">
        <f t="shared" si="41"/>
        <v> </v>
      </c>
      <c r="I286" s="31">
        <f t="shared" si="42"/>
        <v>38</v>
      </c>
      <c r="J286" s="31" t="str">
        <f t="shared" si="43"/>
        <v> </v>
      </c>
      <c r="K286" s="31" t="str">
        <f t="shared" si="44"/>
        <v> </v>
      </c>
      <c r="L286" s="31" t="str">
        <f t="shared" si="45"/>
        <v> </v>
      </c>
      <c r="M286" s="31" t="str">
        <f t="shared" si="46"/>
        <v> </v>
      </c>
      <c r="N286" s="31" t="str">
        <f t="shared" si="47"/>
        <v> </v>
      </c>
      <c r="O286" s="31" t="str">
        <f t="shared" si="48"/>
        <v> </v>
      </c>
      <c r="P286" s="31" t="str">
        <f t="shared" si="49"/>
        <v> </v>
      </c>
      <c r="Q286" s="33"/>
      <c r="R286" s="27" t="str">
        <f>LOOKUP(B286,'Startovní listina'!$B$3:$B$288,'Startovní listina'!$F$3:$F$288)</f>
        <v>C</v>
      </c>
      <c r="S286" s="27" t="str">
        <f>LOOKUP(B286,'Startovní listina'!$B$3:$B$288,'Startovní listina'!$I$3:$I$288)</f>
        <v>N</v>
      </c>
      <c r="T286" s="27" t="str">
        <f>LOOKUP(B286,'Startovní listina'!$B$3:$B$288,'Startovní listina'!$J$3:$J$288)</f>
        <v>N</v>
      </c>
      <c r="U286" s="27" t="str">
        <f>LOOKUP(B286,'Startovní listina'!$B$3:$B$288,'Startovní listina'!$O$3:$O$288)</f>
        <v>N</v>
      </c>
      <c r="V286" s="27" t="str">
        <f>LOOKUP(B286,'Startovní listina'!$B$3:$B$288,'Startovní listina'!$P$3:$P$288)</f>
        <v>N</v>
      </c>
      <c r="W286" t="s">
        <v>27</v>
      </c>
      <c r="X286">
        <f>MAX(G$4:G285)+1</f>
        <v>114</v>
      </c>
      <c r="Y286">
        <f>MAX(H$4:H285)+1</f>
        <v>69</v>
      </c>
      <c r="Z286">
        <f>MAX(I$4:I285)+1</f>
        <v>38</v>
      </c>
      <c r="AA286">
        <f>MAX(J$4:J285)+1</f>
        <v>21</v>
      </c>
      <c r="AB286">
        <f>MAX(K$4:K285)+1</f>
        <v>5</v>
      </c>
      <c r="AC286">
        <f>MAX(L$4:L285)+1</f>
        <v>18</v>
      </c>
      <c r="AD286">
        <f>MAX(M$4:M285)+1</f>
        <v>11</v>
      </c>
      <c r="AE286">
        <f>MAX(N$4:N285)+1</f>
        <v>13</v>
      </c>
      <c r="AF286">
        <f>MAX(O$4:O285)+1</f>
        <v>35</v>
      </c>
      <c r="AG286" t="e">
        <f>MAX(#REF!)+1</f>
        <v>#REF!</v>
      </c>
      <c r="AH286">
        <f>MAX(P$4:P285)+1</f>
        <v>11</v>
      </c>
      <c r="AI286" t="e">
        <f>MAX(#REF!)+1</f>
        <v>#REF!</v>
      </c>
      <c r="AK286" s="28">
        <f>LOOKUP(R286,TR!$A$4:$A$11,TR!$B$4:$B$11)</f>
        <v>0.02342592592592593</v>
      </c>
    </row>
    <row r="287" spans="1:37" ht="12.75">
      <c r="A287" s="25" t="s">
        <v>309</v>
      </c>
      <c r="B287" s="29">
        <v>236</v>
      </c>
      <c r="C287" s="24" t="str">
        <f>LOOKUP(B287,'Startovní listina'!$B$3:$B$288,'Startovní listina'!$C$3:$C$288)</f>
        <v>Kříž Zlatomír</v>
      </c>
      <c r="D287" s="24" t="str">
        <f>LOOKUP(B287,'Startovní listina'!$B$3:$B$288,'Startovní listina'!$D$3:$D$288)</f>
        <v>Praha 6</v>
      </c>
      <c r="E287" s="25">
        <f>LOOKUP(B287,'Startovní listina'!$B$3:$B$288,'Startovní listina'!$E$3:$E$288)</f>
        <v>1956</v>
      </c>
      <c r="F287" s="30">
        <v>0.046886574074074074</v>
      </c>
      <c r="G287" s="31" t="str">
        <f t="shared" si="40"/>
        <v> </v>
      </c>
      <c r="H287" s="31" t="str">
        <f t="shared" si="41"/>
        <v> </v>
      </c>
      <c r="I287" s="31">
        <f t="shared" si="42"/>
        <v>39</v>
      </c>
      <c r="J287" s="31" t="str">
        <f t="shared" si="43"/>
        <v> </v>
      </c>
      <c r="K287" s="31" t="str">
        <f t="shared" si="44"/>
        <v> </v>
      </c>
      <c r="L287" s="31" t="str">
        <f t="shared" si="45"/>
        <v> </v>
      </c>
      <c r="M287" s="31" t="str">
        <f t="shared" si="46"/>
        <v> </v>
      </c>
      <c r="N287" s="31" t="str">
        <f t="shared" si="47"/>
        <v> </v>
      </c>
      <c r="O287" s="31" t="str">
        <f t="shared" si="48"/>
        <v> </v>
      </c>
      <c r="P287" s="31" t="str">
        <f t="shared" si="49"/>
        <v> </v>
      </c>
      <c r="Q287" s="33"/>
      <c r="R287" s="27" t="str">
        <f>LOOKUP(B287,'Startovní listina'!$B$3:$B$288,'Startovní listina'!$F$3:$F$288)</f>
        <v>C</v>
      </c>
      <c r="S287" s="27" t="str">
        <f>LOOKUP(B287,'Startovní listina'!$B$3:$B$288,'Startovní listina'!$I$3:$I$288)</f>
        <v>N</v>
      </c>
      <c r="T287" s="27" t="str">
        <f>LOOKUP(B287,'Startovní listina'!$B$3:$B$288,'Startovní listina'!$J$3:$J$288)</f>
        <v>N</v>
      </c>
      <c r="U287" s="27" t="str">
        <f>LOOKUP(B287,'Startovní listina'!$B$3:$B$288,'Startovní listina'!$O$3:$O$288)</f>
        <v>N</v>
      </c>
      <c r="V287" s="27" t="str">
        <f>LOOKUP(B287,'Startovní listina'!$B$3:$B$288,'Startovní listina'!$P$3:$P$288)</f>
        <v>N</v>
      </c>
      <c r="W287" t="s">
        <v>27</v>
      </c>
      <c r="X287">
        <f>MAX(G$4:G286)+1</f>
        <v>114</v>
      </c>
      <c r="Y287">
        <f>MAX(H$4:H286)+1</f>
        <v>69</v>
      </c>
      <c r="Z287">
        <f>MAX(I$4:I286)+1</f>
        <v>39</v>
      </c>
      <c r="AA287">
        <f>MAX(J$4:J286)+1</f>
        <v>21</v>
      </c>
      <c r="AB287">
        <f>MAX(K$4:K286)+1</f>
        <v>5</v>
      </c>
      <c r="AC287">
        <f>MAX(L$4:L286)+1</f>
        <v>18</v>
      </c>
      <c r="AD287">
        <f>MAX(M$4:M286)+1</f>
        <v>11</v>
      </c>
      <c r="AE287">
        <f>MAX(N$4:N286)+1</f>
        <v>13</v>
      </c>
      <c r="AF287">
        <f>MAX(O$4:O286)+1</f>
        <v>35</v>
      </c>
      <c r="AG287" t="e">
        <f>MAX(#REF!)+1</f>
        <v>#REF!</v>
      </c>
      <c r="AH287">
        <f>MAX(P$4:P286)+1</f>
        <v>11</v>
      </c>
      <c r="AI287" t="e">
        <f>MAX(#REF!)+1</f>
        <v>#REF!</v>
      </c>
      <c r="AK287" s="28">
        <f>LOOKUP(R287,TR!$A$4:$A$11,TR!$B$4:$B$11)</f>
        <v>0.02342592592592593</v>
      </c>
    </row>
    <row r="288" spans="1:37" ht="12.75">
      <c r="A288" s="25" t="s">
        <v>310</v>
      </c>
      <c r="B288" s="29">
        <v>24</v>
      </c>
      <c r="C288" s="24" t="str">
        <f>LOOKUP(B288,'Startovní listina'!$B$3:$B$288,'Startovní listina'!$C$3:$C$288)</f>
        <v>Buldok Zdeněk</v>
      </c>
      <c r="D288" s="24" t="str">
        <f>LOOKUP(B288,'Startovní listina'!$B$3:$B$288,'Startovní listina'!$D$3:$D$288)</f>
        <v>Buldok-tým</v>
      </c>
      <c r="E288" s="25">
        <f>LOOKUP(B288,'Startovní listina'!$B$3:$B$288,'Startovní listina'!$E$3:$E$288)</f>
        <v>1975</v>
      </c>
      <c r="F288" s="30">
        <v>0.046898148148148154</v>
      </c>
      <c r="G288" s="31">
        <f t="shared" si="40"/>
        <v>114</v>
      </c>
      <c r="H288" s="31" t="str">
        <f t="shared" si="41"/>
        <v> </v>
      </c>
      <c r="I288" s="31" t="str">
        <f t="shared" si="42"/>
        <v> </v>
      </c>
      <c r="J288" s="31" t="str">
        <f t="shared" si="43"/>
        <v> </v>
      </c>
      <c r="K288" s="31" t="str">
        <f t="shared" si="44"/>
        <v> </v>
      </c>
      <c r="L288" s="31" t="str">
        <f t="shared" si="45"/>
        <v> </v>
      </c>
      <c r="M288" s="31" t="str">
        <f t="shared" si="46"/>
        <v> </v>
      </c>
      <c r="N288" s="31" t="str">
        <f t="shared" si="47"/>
        <v> </v>
      </c>
      <c r="O288" s="31" t="str">
        <f t="shared" si="48"/>
        <v> </v>
      </c>
      <c r="P288" s="31" t="str">
        <f t="shared" si="49"/>
        <v> </v>
      </c>
      <c r="Q288" s="33"/>
      <c r="R288" s="27" t="str">
        <f>LOOKUP(B288,'Startovní listina'!$B$3:$B$288,'Startovní listina'!$F$3:$F$288)</f>
        <v>A</v>
      </c>
      <c r="S288" s="27" t="str">
        <f>LOOKUP(B288,'Startovní listina'!$B$3:$B$288,'Startovní listina'!$I$3:$I$288)</f>
        <v>N</v>
      </c>
      <c r="T288" s="27" t="str">
        <f>LOOKUP(B288,'Startovní listina'!$B$3:$B$288,'Startovní listina'!$J$3:$J$288)</f>
        <v>N</v>
      </c>
      <c r="U288" s="27" t="str">
        <f>LOOKUP(B288,'Startovní listina'!$B$3:$B$288,'Startovní listina'!$O$3:$O$288)</f>
        <v>N</v>
      </c>
      <c r="V288" s="27" t="str">
        <f>LOOKUP(B288,'Startovní listina'!$B$3:$B$288,'Startovní listina'!$P$3:$P$288)</f>
        <v>N</v>
      </c>
      <c r="W288" t="s">
        <v>27</v>
      </c>
      <c r="X288">
        <f>MAX(G$4:G287)+1</f>
        <v>114</v>
      </c>
      <c r="Y288">
        <f>MAX(H$4:H287)+1</f>
        <v>69</v>
      </c>
      <c r="Z288">
        <f>MAX(I$4:I287)+1</f>
        <v>40</v>
      </c>
      <c r="AA288">
        <f>MAX(J$4:J287)+1</f>
        <v>21</v>
      </c>
      <c r="AB288">
        <f>MAX(K$4:K287)+1</f>
        <v>5</v>
      </c>
      <c r="AC288">
        <f>MAX(L$4:L287)+1</f>
        <v>18</v>
      </c>
      <c r="AD288">
        <f>MAX(M$4:M287)+1</f>
        <v>11</v>
      </c>
      <c r="AE288">
        <f>MAX(N$4:N287)+1</f>
        <v>13</v>
      </c>
      <c r="AF288">
        <f>MAX(O$4:O287)+1</f>
        <v>35</v>
      </c>
      <c r="AG288" t="e">
        <f>MAX(#REF!)+1</f>
        <v>#REF!</v>
      </c>
      <c r="AH288">
        <f>MAX(P$4:P287)+1</f>
        <v>11</v>
      </c>
      <c r="AI288" t="e">
        <f>MAX(#REF!)+1</f>
        <v>#REF!</v>
      </c>
      <c r="AK288" s="28">
        <f>LOOKUP(R288,TR!$A$4:$A$11,TR!$B$4:$B$11)</f>
        <v>0.020439814814814817</v>
      </c>
    </row>
    <row r="289" spans="1:37" ht="12.75">
      <c r="A289" s="25" t="s">
        <v>311</v>
      </c>
      <c r="B289" s="29">
        <v>361</v>
      </c>
      <c r="C289" s="24" t="str">
        <f>LOOKUP(B289,'Startovní listina'!$B$3:$B$288,'Startovní listina'!$C$3:$C$288)</f>
        <v>Miara Adrianna</v>
      </c>
      <c r="D289" s="24" t="str">
        <f>LOOKUP(B289,'Startovní listina'!$B$3:$B$288,'Startovní listina'!$D$3:$D$288)</f>
        <v>PIM </v>
      </c>
      <c r="E289" s="25">
        <f>LOOKUP(B289,'Startovní listina'!$B$3:$B$288,'Startovní listina'!$E$3:$E$288)</f>
        <v>1983</v>
      </c>
      <c r="F289" s="30" t="s">
        <v>312</v>
      </c>
      <c r="G289" s="31" t="str">
        <f t="shared" si="40"/>
        <v> </v>
      </c>
      <c r="H289" s="31" t="str">
        <f t="shared" si="41"/>
        <v> </v>
      </c>
      <c r="I289" s="31" t="str">
        <f t="shared" si="42"/>
        <v> </v>
      </c>
      <c r="J289" s="31" t="str">
        <f t="shared" si="43"/>
        <v> </v>
      </c>
      <c r="K289" s="31" t="str">
        <f t="shared" si="44"/>
        <v> </v>
      </c>
      <c r="L289" s="31" t="s">
        <v>11</v>
      </c>
      <c r="M289" s="31" t="str">
        <f t="shared" si="46"/>
        <v> </v>
      </c>
      <c r="N289" s="31" t="str">
        <f t="shared" si="47"/>
        <v> </v>
      </c>
      <c r="O289" s="31" t="str">
        <f t="shared" si="48"/>
        <v> </v>
      </c>
      <c r="P289" s="31" t="str">
        <f t="shared" si="49"/>
        <v> </v>
      </c>
      <c r="Q289" s="33"/>
      <c r="R289" s="27" t="str">
        <f>LOOKUP(B289,'Startovní listina'!$B$3:$B$288,'Startovní listina'!$F$3:$F$288)</f>
        <v>F</v>
      </c>
      <c r="S289" s="27" t="str">
        <f>LOOKUP(B289,'Startovní listina'!$B$3:$B$288,'Startovní listina'!$I$3:$I$288)</f>
        <v>N</v>
      </c>
      <c r="T289" s="27" t="str">
        <f>LOOKUP(B289,'Startovní listina'!$B$3:$B$288,'Startovní listina'!$J$3:$J$288)</f>
        <v>N</v>
      </c>
      <c r="U289" s="27" t="str">
        <f>LOOKUP(B289,'Startovní listina'!$B$3:$B$288,'Startovní listina'!$O$3:$O$288)</f>
        <v>N</v>
      </c>
      <c r="V289" s="27" t="str">
        <f>LOOKUP(B289,'Startovní listina'!$B$3:$B$288,'Startovní listina'!$P$3:$P$288)</f>
        <v>N</v>
      </c>
      <c r="W289" t="s">
        <v>27</v>
      </c>
      <c r="X289">
        <f>MAX(G$4:G288)+1</f>
        <v>115</v>
      </c>
      <c r="Y289">
        <f>MAX(H$4:H288)+1</f>
        <v>69</v>
      </c>
      <c r="Z289">
        <f>MAX(I$4:I288)+1</f>
        <v>40</v>
      </c>
      <c r="AA289">
        <f>MAX(J$4:J288)+1</f>
        <v>21</v>
      </c>
      <c r="AB289">
        <f>MAX(K$4:K288)+1</f>
        <v>5</v>
      </c>
      <c r="AC289">
        <f>MAX(L$4:L288)+1</f>
        <v>18</v>
      </c>
      <c r="AD289">
        <f>MAX(M$4:M288)+1</f>
        <v>11</v>
      </c>
      <c r="AE289">
        <f>MAX(N$4:N288)+1</f>
        <v>13</v>
      </c>
      <c r="AF289">
        <f>MAX(O$4:O288)+1</f>
        <v>35</v>
      </c>
      <c r="AG289" t="e">
        <f>MAX(#REF!)+1</f>
        <v>#REF!</v>
      </c>
      <c r="AH289">
        <f>MAX(P$4:P288)+1</f>
        <v>11</v>
      </c>
      <c r="AI289" t="e">
        <f>MAX(#REF!)+1</f>
        <v>#REF!</v>
      </c>
      <c r="AK289" s="28">
        <f>LOOKUP(R289,TR!$A$4:$A$11,TR!$B$4:$B$11)</f>
        <v>0.024189814814814817</v>
      </c>
    </row>
    <row r="290" ht="12.75">
      <c r="AK290" s="28"/>
    </row>
    <row r="291" ht="12.75">
      <c r="AK291" s="28"/>
    </row>
    <row r="292" ht="12.75">
      <c r="AK292" s="28"/>
    </row>
    <row r="293" ht="12.75">
      <c r="AK293" s="28"/>
    </row>
    <row r="294" ht="12.75">
      <c r="AK294" s="28"/>
    </row>
    <row r="295" ht="12.75">
      <c r="AK295" s="28"/>
    </row>
    <row r="296" ht="12.75">
      <c r="AK296" s="28"/>
    </row>
    <row r="297" ht="12.75">
      <c r="AK297" s="28"/>
    </row>
    <row r="298" ht="12.75">
      <c r="AK298" s="28"/>
    </row>
    <row r="299" ht="12.75">
      <c r="AK299" s="28"/>
    </row>
    <row r="300" ht="12.75">
      <c r="AK300" s="28"/>
    </row>
  </sheetData>
  <mergeCells count="2">
    <mergeCell ref="A2:F2"/>
    <mergeCell ref="A1:P1"/>
  </mergeCells>
  <printOptions/>
  <pageMargins left="0.7874015748031497" right="0.1968503937007874" top="0.6692913385826772" bottom="0.5511811023622047" header="0.5118110236220472" footer="0.31496062992125984"/>
  <pageSetup horizontalDpi="300" verticalDpi="300" orientation="portrait" paperSize="9" scale="93" r:id="rId1"/>
  <headerFooter alignWithMargins="0">
    <oddFooter>&amp;Le-mail: ttiimm@centrum.cz&amp;Rhttp://pecky10km.wz.cz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64"/>
  <sheetViews>
    <sheetView workbookViewId="0" topLeftCell="A67">
      <selection activeCell="M83" sqref="M8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23.375" style="0" customWidth="1"/>
    <col min="4" max="4" width="9.375" style="0" customWidth="1"/>
    <col min="5" max="5" width="22.625" style="0" customWidth="1"/>
    <col min="6" max="6" width="12.875" style="0" customWidth="1"/>
  </cols>
  <sheetData>
    <row r="1" spans="1:8" ht="13.5" thickBot="1">
      <c r="A1" s="173" t="s">
        <v>816</v>
      </c>
      <c r="B1" s="174"/>
      <c r="C1" s="174"/>
      <c r="D1" s="174"/>
      <c r="E1" s="174"/>
      <c r="F1" s="175"/>
      <c r="G1" s="70"/>
      <c r="H1" s="70"/>
    </row>
    <row r="2" spans="1:8" ht="13.5" thickBot="1">
      <c r="A2" s="94" t="s">
        <v>5</v>
      </c>
      <c r="B2" s="95" t="s">
        <v>6</v>
      </c>
      <c r="C2" s="96" t="s">
        <v>7</v>
      </c>
      <c r="D2" s="97" t="s">
        <v>9</v>
      </c>
      <c r="E2" s="98" t="s">
        <v>8</v>
      </c>
      <c r="F2" s="99" t="s">
        <v>10</v>
      </c>
      <c r="G2" s="70"/>
      <c r="H2" s="70"/>
    </row>
    <row r="3" spans="1:8" ht="13.5" thickTop="1">
      <c r="A3" s="113" t="s">
        <v>26</v>
      </c>
      <c r="B3" s="125">
        <v>47</v>
      </c>
      <c r="C3" s="90" t="s">
        <v>947</v>
      </c>
      <c r="D3" s="82">
        <v>1990</v>
      </c>
      <c r="E3" s="89" t="s">
        <v>951</v>
      </c>
      <c r="F3" s="126" t="s">
        <v>957</v>
      </c>
      <c r="G3" s="70"/>
      <c r="H3" s="70"/>
    </row>
    <row r="4" spans="1:8" ht="12.75">
      <c r="A4" s="114" t="s">
        <v>28</v>
      </c>
      <c r="B4" s="83">
        <v>95</v>
      </c>
      <c r="C4" s="84" t="s">
        <v>946</v>
      </c>
      <c r="D4" s="85">
        <v>1991</v>
      </c>
      <c r="E4" s="87" t="s">
        <v>950</v>
      </c>
      <c r="F4" s="115" t="s">
        <v>956</v>
      </c>
      <c r="G4" s="70"/>
      <c r="H4" s="70"/>
    </row>
    <row r="5" spans="1:8" ht="12.75">
      <c r="A5" s="114" t="s">
        <v>29</v>
      </c>
      <c r="B5" s="83">
        <v>90</v>
      </c>
      <c r="C5" s="84" t="s">
        <v>395</v>
      </c>
      <c r="D5" s="85">
        <v>1990</v>
      </c>
      <c r="E5" s="87" t="s">
        <v>396</v>
      </c>
      <c r="F5" s="115" t="s">
        <v>958</v>
      </c>
      <c r="G5" s="70"/>
      <c r="H5" s="70"/>
    </row>
    <row r="6" spans="1:8" ht="12.75">
      <c r="A6" s="114" t="s">
        <v>30</v>
      </c>
      <c r="B6" s="83">
        <v>82</v>
      </c>
      <c r="C6" s="84" t="s">
        <v>949</v>
      </c>
      <c r="D6" s="85">
        <v>1992</v>
      </c>
      <c r="E6" s="87" t="s">
        <v>952</v>
      </c>
      <c r="F6" s="115" t="s">
        <v>960</v>
      </c>
      <c r="G6" s="70"/>
      <c r="H6" s="70"/>
    </row>
    <row r="7" spans="1:8" ht="12.75">
      <c r="A7" s="114" t="s">
        <v>31</v>
      </c>
      <c r="B7" s="83">
        <v>77</v>
      </c>
      <c r="C7" s="84" t="s">
        <v>945</v>
      </c>
      <c r="D7" s="85">
        <v>1991</v>
      </c>
      <c r="E7" s="87" t="s">
        <v>547</v>
      </c>
      <c r="F7" s="115" t="s">
        <v>955</v>
      </c>
      <c r="G7" s="70"/>
      <c r="H7" s="70"/>
    </row>
    <row r="8" spans="1:8" ht="12.75">
      <c r="A8" s="116" t="s">
        <v>961</v>
      </c>
      <c r="B8" s="83">
        <v>114</v>
      </c>
      <c r="C8" s="84" t="s">
        <v>943</v>
      </c>
      <c r="D8" s="85">
        <v>1992</v>
      </c>
      <c r="E8" s="86" t="s">
        <v>360</v>
      </c>
      <c r="F8" s="117" t="s">
        <v>953</v>
      </c>
      <c r="G8" s="70"/>
      <c r="H8" s="70"/>
    </row>
    <row r="9" spans="1:8" ht="12.75">
      <c r="A9" s="114" t="s">
        <v>961</v>
      </c>
      <c r="B9" s="83">
        <v>18</v>
      </c>
      <c r="C9" s="84" t="s">
        <v>944</v>
      </c>
      <c r="D9" s="85">
        <v>1992</v>
      </c>
      <c r="E9" s="86" t="s">
        <v>455</v>
      </c>
      <c r="F9" s="115" t="s">
        <v>953</v>
      </c>
      <c r="G9" s="70"/>
      <c r="H9" s="70"/>
    </row>
    <row r="10" spans="1:8" ht="12.75">
      <c r="A10" s="114" t="s">
        <v>34</v>
      </c>
      <c r="B10" s="83">
        <v>109</v>
      </c>
      <c r="C10" s="84" t="s">
        <v>556</v>
      </c>
      <c r="D10" s="85">
        <v>1992</v>
      </c>
      <c r="E10" s="86" t="s">
        <v>557</v>
      </c>
      <c r="F10" s="115" t="s">
        <v>954</v>
      </c>
      <c r="G10" s="70"/>
      <c r="H10" s="70"/>
    </row>
    <row r="11" spans="1:8" ht="13.5" thickBot="1">
      <c r="A11" s="118" t="s">
        <v>35</v>
      </c>
      <c r="B11" s="119">
        <v>71</v>
      </c>
      <c r="C11" s="120" t="s">
        <v>948</v>
      </c>
      <c r="D11" s="121">
        <v>1992</v>
      </c>
      <c r="E11" s="122" t="s">
        <v>457</v>
      </c>
      <c r="F11" s="123" t="s">
        <v>959</v>
      </c>
      <c r="G11" s="70"/>
      <c r="H11" s="70"/>
    </row>
    <row r="12" spans="7:8" ht="13.5" thickBot="1">
      <c r="G12" s="70"/>
      <c r="H12" s="70"/>
    </row>
    <row r="13" spans="1:6" ht="13.5" thickBot="1">
      <c r="A13" s="100" t="s">
        <v>817</v>
      </c>
      <c r="B13" s="101"/>
      <c r="C13" s="102"/>
      <c r="D13" s="102"/>
      <c r="E13" s="102"/>
      <c r="F13" s="103"/>
    </row>
    <row r="14" spans="1:6" ht="13.5" thickBot="1">
      <c r="A14" s="94" t="s">
        <v>5</v>
      </c>
      <c r="B14" s="95" t="s">
        <v>6</v>
      </c>
      <c r="C14" s="96" t="s">
        <v>7</v>
      </c>
      <c r="D14" s="97" t="s">
        <v>9</v>
      </c>
      <c r="E14" s="98" t="s">
        <v>8</v>
      </c>
      <c r="F14" s="99" t="s">
        <v>10</v>
      </c>
    </row>
    <row r="15" spans="1:8" ht="13.5" thickTop="1">
      <c r="A15" s="113" t="s">
        <v>26</v>
      </c>
      <c r="B15" s="74">
        <v>84</v>
      </c>
      <c r="C15" s="75" t="s">
        <v>818</v>
      </c>
      <c r="D15" s="76">
        <v>1993</v>
      </c>
      <c r="E15" s="75" t="s">
        <v>962</v>
      </c>
      <c r="F15" s="127" t="s">
        <v>819</v>
      </c>
      <c r="G15" s="70"/>
      <c r="H15" s="70"/>
    </row>
    <row r="16" spans="1:8" ht="12.75">
      <c r="A16" s="114" t="s">
        <v>28</v>
      </c>
      <c r="B16" s="71">
        <v>44</v>
      </c>
      <c r="C16" s="72" t="s">
        <v>963</v>
      </c>
      <c r="D16" s="73">
        <v>1993</v>
      </c>
      <c r="E16" s="77" t="s">
        <v>962</v>
      </c>
      <c r="F16" s="128" t="s">
        <v>820</v>
      </c>
      <c r="G16" s="70"/>
      <c r="H16" s="70"/>
    </row>
    <row r="17" spans="1:8" ht="12.75">
      <c r="A17" s="114" t="s">
        <v>29</v>
      </c>
      <c r="B17" s="71">
        <v>101</v>
      </c>
      <c r="C17" s="72" t="s">
        <v>561</v>
      </c>
      <c r="D17" s="73">
        <v>1994</v>
      </c>
      <c r="E17" s="77" t="s">
        <v>821</v>
      </c>
      <c r="F17" s="128" t="s">
        <v>822</v>
      </c>
      <c r="G17" s="70"/>
      <c r="H17" s="70"/>
    </row>
    <row r="18" spans="1:8" ht="12.75">
      <c r="A18" s="114" t="s">
        <v>30</v>
      </c>
      <c r="B18" s="71">
        <v>30</v>
      </c>
      <c r="C18" s="72" t="s">
        <v>823</v>
      </c>
      <c r="D18" s="73">
        <v>1993</v>
      </c>
      <c r="E18" s="77" t="s">
        <v>570</v>
      </c>
      <c r="F18" s="128" t="s">
        <v>824</v>
      </c>
      <c r="G18" s="70"/>
      <c r="H18" s="70"/>
    </row>
    <row r="19" spans="1:8" ht="12.75">
      <c r="A19" s="114" t="s">
        <v>31</v>
      </c>
      <c r="B19" s="71">
        <v>21</v>
      </c>
      <c r="C19" s="72" t="s">
        <v>825</v>
      </c>
      <c r="D19" s="73">
        <v>1993</v>
      </c>
      <c r="E19" s="77" t="s">
        <v>398</v>
      </c>
      <c r="F19" s="128" t="s">
        <v>826</v>
      </c>
      <c r="G19" s="70"/>
      <c r="H19" s="70"/>
    </row>
    <row r="20" spans="1:8" ht="13.5" thickBot="1">
      <c r="A20" s="124" t="s">
        <v>961</v>
      </c>
      <c r="B20" s="129">
        <v>28</v>
      </c>
      <c r="C20" s="130" t="s">
        <v>827</v>
      </c>
      <c r="D20" s="131">
        <v>1994</v>
      </c>
      <c r="E20" s="132" t="s">
        <v>828</v>
      </c>
      <c r="F20" s="133" t="s">
        <v>829</v>
      </c>
      <c r="G20" s="70"/>
      <c r="H20" s="70"/>
    </row>
    <row r="21" ht="13.5" thickBot="1"/>
    <row r="22" spans="1:6" ht="13.5" thickBot="1">
      <c r="A22" s="100" t="s">
        <v>843</v>
      </c>
      <c r="B22" s="101"/>
      <c r="C22" s="102"/>
      <c r="D22" s="102"/>
      <c r="E22" s="102"/>
      <c r="F22" s="103"/>
    </row>
    <row r="23" spans="1:6" ht="13.5" thickBot="1">
      <c r="A23" s="94" t="s">
        <v>5</v>
      </c>
      <c r="B23" s="95" t="s">
        <v>6</v>
      </c>
      <c r="C23" s="96" t="s">
        <v>7</v>
      </c>
      <c r="D23" s="97" t="s">
        <v>9</v>
      </c>
      <c r="E23" s="98" t="s">
        <v>8</v>
      </c>
      <c r="F23" s="99" t="s">
        <v>10</v>
      </c>
    </row>
    <row r="24" spans="1:6" ht="13.5" thickTop="1">
      <c r="A24" s="134" t="s">
        <v>26</v>
      </c>
      <c r="B24" s="91">
        <v>67</v>
      </c>
      <c r="C24" s="92" t="s">
        <v>966</v>
      </c>
      <c r="D24" s="93">
        <v>96</v>
      </c>
      <c r="E24" s="92" t="s">
        <v>344</v>
      </c>
      <c r="F24" s="135">
        <v>0.125</v>
      </c>
    </row>
    <row r="25" spans="1:6" ht="12.75">
      <c r="A25" s="114" t="s">
        <v>28</v>
      </c>
      <c r="B25" s="71">
        <v>88</v>
      </c>
      <c r="C25" s="72" t="s">
        <v>967</v>
      </c>
      <c r="D25" s="73">
        <v>95</v>
      </c>
      <c r="E25" s="77" t="s">
        <v>344</v>
      </c>
      <c r="F25" s="136">
        <v>0.13055555555555556</v>
      </c>
    </row>
    <row r="26" spans="1:6" ht="12.75">
      <c r="A26" s="114" t="s">
        <v>29</v>
      </c>
      <c r="B26" s="83">
        <v>5</v>
      </c>
      <c r="C26" s="84" t="s">
        <v>968</v>
      </c>
      <c r="D26" s="85">
        <v>96</v>
      </c>
      <c r="E26" s="88" t="s">
        <v>455</v>
      </c>
      <c r="F26" s="137">
        <v>0.13333333333333333</v>
      </c>
    </row>
    <row r="27" spans="1:6" ht="12.75">
      <c r="A27" s="114">
        <v>4</v>
      </c>
      <c r="B27" s="83">
        <v>6</v>
      </c>
      <c r="C27" s="84" t="s">
        <v>965</v>
      </c>
      <c r="D27" s="85">
        <v>96</v>
      </c>
      <c r="E27" s="88" t="s">
        <v>344</v>
      </c>
      <c r="F27" s="137">
        <v>0.1375</v>
      </c>
    </row>
    <row r="28" spans="1:6" ht="13.5" thickBot="1">
      <c r="A28" s="118">
        <v>5</v>
      </c>
      <c r="B28" s="129">
        <v>96</v>
      </c>
      <c r="C28" s="130" t="s">
        <v>969</v>
      </c>
      <c r="D28" s="131">
        <v>95</v>
      </c>
      <c r="E28" s="132" t="s">
        <v>970</v>
      </c>
      <c r="F28" s="138">
        <v>0.1673611111111111</v>
      </c>
    </row>
    <row r="29" ht="13.5" thickBot="1"/>
    <row r="30" spans="1:6" ht="13.5" thickBot="1">
      <c r="A30" s="100" t="s">
        <v>1056</v>
      </c>
      <c r="B30" s="101"/>
      <c r="C30" s="102"/>
      <c r="D30" s="102"/>
      <c r="E30" s="102"/>
      <c r="F30" s="103"/>
    </row>
    <row r="31" spans="1:6" ht="13.5" thickBot="1">
      <c r="A31" s="104" t="s">
        <v>5</v>
      </c>
      <c r="B31" s="105" t="s">
        <v>6</v>
      </c>
      <c r="C31" s="106" t="s">
        <v>7</v>
      </c>
      <c r="D31" s="107" t="s">
        <v>9</v>
      </c>
      <c r="E31" s="107" t="s">
        <v>8</v>
      </c>
      <c r="F31" s="108" t="s">
        <v>10</v>
      </c>
    </row>
    <row r="32" spans="1:6" ht="12.75">
      <c r="A32" s="134" t="s">
        <v>26</v>
      </c>
      <c r="B32" s="91">
        <v>103</v>
      </c>
      <c r="C32" s="92" t="s">
        <v>997</v>
      </c>
      <c r="D32" s="93">
        <v>97</v>
      </c>
      <c r="E32" s="92" t="s">
        <v>344</v>
      </c>
      <c r="F32" s="139" t="s">
        <v>1004</v>
      </c>
    </row>
    <row r="33" spans="1:6" ht="12.75">
      <c r="A33" s="114" t="s">
        <v>28</v>
      </c>
      <c r="B33" s="71">
        <v>73</v>
      </c>
      <c r="C33" s="72" t="s">
        <v>994</v>
      </c>
      <c r="D33" s="73">
        <v>98</v>
      </c>
      <c r="E33" s="77" t="s">
        <v>455</v>
      </c>
      <c r="F33" s="128" t="s">
        <v>1002</v>
      </c>
    </row>
    <row r="34" spans="1:6" ht="12.75">
      <c r="A34" s="114" t="s">
        <v>29</v>
      </c>
      <c r="B34" s="71">
        <v>90</v>
      </c>
      <c r="C34" s="72" t="s">
        <v>996</v>
      </c>
      <c r="D34" s="73">
        <v>97</v>
      </c>
      <c r="E34" s="77" t="s">
        <v>388</v>
      </c>
      <c r="F34" s="128" t="s">
        <v>846</v>
      </c>
    </row>
    <row r="35" spans="1:6" ht="12.75">
      <c r="A35" s="114">
        <v>4</v>
      </c>
      <c r="B35" s="71">
        <v>29</v>
      </c>
      <c r="C35" s="72" t="s">
        <v>999</v>
      </c>
      <c r="D35" s="73">
        <v>98</v>
      </c>
      <c r="E35" s="77" t="s">
        <v>583</v>
      </c>
      <c r="F35" s="128" t="s">
        <v>910</v>
      </c>
    </row>
    <row r="36" spans="1:6" ht="12.75">
      <c r="A36" s="114">
        <v>5</v>
      </c>
      <c r="B36" s="71">
        <v>104</v>
      </c>
      <c r="C36" s="72" t="s">
        <v>998</v>
      </c>
      <c r="D36" s="73">
        <v>97</v>
      </c>
      <c r="E36" s="77" t="s">
        <v>344</v>
      </c>
      <c r="F36" s="128" t="s">
        <v>889</v>
      </c>
    </row>
    <row r="37" spans="1:6" ht="12.75">
      <c r="A37" s="114">
        <v>6</v>
      </c>
      <c r="B37" s="71">
        <v>92</v>
      </c>
      <c r="C37" s="72" t="s">
        <v>995</v>
      </c>
      <c r="D37" s="73">
        <v>97</v>
      </c>
      <c r="E37" s="77" t="s">
        <v>1000</v>
      </c>
      <c r="F37" s="128" t="s">
        <v>1003</v>
      </c>
    </row>
    <row r="38" spans="1:6" ht="12.75">
      <c r="A38" s="114" t="s">
        <v>33</v>
      </c>
      <c r="B38" s="71">
        <v>58</v>
      </c>
      <c r="C38" s="72" t="s">
        <v>993</v>
      </c>
      <c r="D38" s="73">
        <v>98</v>
      </c>
      <c r="E38" s="77" t="s">
        <v>856</v>
      </c>
      <c r="F38" s="128" t="s">
        <v>868</v>
      </c>
    </row>
    <row r="39" spans="1:6" ht="12.75">
      <c r="A39" s="114" t="s">
        <v>34</v>
      </c>
      <c r="B39" s="83">
        <v>10</v>
      </c>
      <c r="C39" s="84" t="s">
        <v>991</v>
      </c>
      <c r="D39" s="85">
        <v>97</v>
      </c>
      <c r="E39" s="88" t="s">
        <v>856</v>
      </c>
      <c r="F39" s="115" t="s">
        <v>857</v>
      </c>
    </row>
    <row r="40" spans="1:6" ht="13.5" thickBot="1">
      <c r="A40" s="118" t="s">
        <v>35</v>
      </c>
      <c r="B40" s="129">
        <v>39</v>
      </c>
      <c r="C40" s="130" t="s">
        <v>992</v>
      </c>
      <c r="D40" s="131">
        <v>98</v>
      </c>
      <c r="E40" s="132" t="s">
        <v>1000</v>
      </c>
      <c r="F40" s="133" t="s">
        <v>1001</v>
      </c>
    </row>
    <row r="41" ht="13.5" thickBot="1"/>
    <row r="42" spans="1:6" ht="13.5" thickBot="1">
      <c r="A42" s="100" t="s">
        <v>1057</v>
      </c>
      <c r="B42" s="101"/>
      <c r="C42" s="102"/>
      <c r="D42" s="102"/>
      <c r="E42" s="102"/>
      <c r="F42" s="103"/>
    </row>
    <row r="43" spans="1:6" ht="13.5" thickBot="1">
      <c r="A43" s="104" t="s">
        <v>5</v>
      </c>
      <c r="B43" s="105" t="s">
        <v>6</v>
      </c>
      <c r="C43" s="106" t="s">
        <v>7</v>
      </c>
      <c r="D43" s="107" t="s">
        <v>9</v>
      </c>
      <c r="E43" s="107" t="s">
        <v>8</v>
      </c>
      <c r="F43" s="108" t="s">
        <v>10</v>
      </c>
    </row>
    <row r="44" spans="1:6" ht="12.75">
      <c r="A44" s="134" t="s">
        <v>26</v>
      </c>
      <c r="B44" s="74">
        <v>30</v>
      </c>
      <c r="C44" s="75" t="s">
        <v>844</v>
      </c>
      <c r="D44" s="76">
        <v>1999</v>
      </c>
      <c r="E44" s="75" t="s">
        <v>845</v>
      </c>
      <c r="F44" s="127" t="s">
        <v>846</v>
      </c>
    </row>
    <row r="45" spans="1:6" ht="12.75">
      <c r="A45" s="114" t="s">
        <v>28</v>
      </c>
      <c r="B45" s="71">
        <v>107</v>
      </c>
      <c r="C45" s="72" t="s">
        <v>847</v>
      </c>
      <c r="D45" s="73">
        <v>1999</v>
      </c>
      <c r="E45" s="77" t="s">
        <v>499</v>
      </c>
      <c r="F45" s="128" t="s">
        <v>848</v>
      </c>
    </row>
    <row r="46" spans="1:6" ht="12.75">
      <c r="A46" s="114" t="s">
        <v>29</v>
      </c>
      <c r="B46" s="71">
        <v>14</v>
      </c>
      <c r="C46" s="72" t="s">
        <v>851</v>
      </c>
      <c r="D46" s="73">
        <v>2000</v>
      </c>
      <c r="E46" s="77" t="s">
        <v>852</v>
      </c>
      <c r="F46" s="128" t="s">
        <v>850</v>
      </c>
    </row>
    <row r="47" spans="1:6" ht="12.75">
      <c r="A47" s="114" t="s">
        <v>30</v>
      </c>
      <c r="B47" s="71">
        <v>24</v>
      </c>
      <c r="C47" s="72" t="s">
        <v>849</v>
      </c>
      <c r="D47" s="73">
        <v>2000</v>
      </c>
      <c r="E47" s="77" t="s">
        <v>455</v>
      </c>
      <c r="F47" s="128" t="s">
        <v>850</v>
      </c>
    </row>
    <row r="48" spans="1:6" ht="12.75">
      <c r="A48" s="114">
        <v>5</v>
      </c>
      <c r="B48" s="71">
        <v>66</v>
      </c>
      <c r="C48" s="72" t="s">
        <v>853</v>
      </c>
      <c r="D48" s="73">
        <v>1999</v>
      </c>
      <c r="E48" s="77" t="s">
        <v>388</v>
      </c>
      <c r="F48" s="128" t="s">
        <v>854</v>
      </c>
    </row>
    <row r="49" spans="1:6" ht="12.75">
      <c r="A49" s="114">
        <v>6</v>
      </c>
      <c r="B49" s="71">
        <v>19</v>
      </c>
      <c r="C49" s="72" t="s">
        <v>855</v>
      </c>
      <c r="D49" s="73">
        <v>1999</v>
      </c>
      <c r="E49" s="77" t="s">
        <v>856</v>
      </c>
      <c r="F49" s="128" t="s">
        <v>857</v>
      </c>
    </row>
    <row r="50" spans="1:6" ht="12.75">
      <c r="A50" s="114" t="s">
        <v>33</v>
      </c>
      <c r="B50" s="71">
        <v>1</v>
      </c>
      <c r="C50" s="72" t="s">
        <v>858</v>
      </c>
      <c r="D50" s="73">
        <v>1999</v>
      </c>
      <c r="E50" s="77" t="s">
        <v>388</v>
      </c>
      <c r="F50" s="128" t="s">
        <v>859</v>
      </c>
    </row>
    <row r="51" spans="1:6" ht="12.75">
      <c r="A51" s="114" t="s">
        <v>34</v>
      </c>
      <c r="B51" s="71">
        <v>60</v>
      </c>
      <c r="C51" s="72" t="s">
        <v>860</v>
      </c>
      <c r="D51" s="73">
        <v>1999</v>
      </c>
      <c r="E51" s="77" t="s">
        <v>388</v>
      </c>
      <c r="F51" s="128" t="s">
        <v>861</v>
      </c>
    </row>
    <row r="52" spans="1:6" ht="12.75">
      <c r="A52" s="114" t="s">
        <v>35</v>
      </c>
      <c r="B52" s="71">
        <v>61</v>
      </c>
      <c r="C52" s="72" t="s">
        <v>862</v>
      </c>
      <c r="D52" s="73">
        <v>1999</v>
      </c>
      <c r="E52" s="77" t="s">
        <v>360</v>
      </c>
      <c r="F52" s="128" t="s">
        <v>863</v>
      </c>
    </row>
    <row r="53" spans="1:6" ht="13.5" thickBot="1">
      <c r="A53" s="118" t="s">
        <v>36</v>
      </c>
      <c r="B53" s="129">
        <v>11</v>
      </c>
      <c r="C53" s="130" t="s">
        <v>864</v>
      </c>
      <c r="D53" s="131">
        <v>1999</v>
      </c>
      <c r="E53" s="132" t="s">
        <v>455</v>
      </c>
      <c r="F53" s="133" t="s">
        <v>865</v>
      </c>
    </row>
    <row r="54" ht="13.5" thickBot="1"/>
    <row r="55" spans="1:6" ht="13.5" thickBot="1">
      <c r="A55" s="100" t="s">
        <v>1058</v>
      </c>
      <c r="B55" s="101"/>
      <c r="C55" s="102"/>
      <c r="D55" s="102"/>
      <c r="E55" s="102"/>
      <c r="F55" s="103"/>
    </row>
    <row r="56" spans="1:6" ht="13.5" thickBot="1">
      <c r="A56" s="104" t="s">
        <v>5</v>
      </c>
      <c r="B56" s="105" t="s">
        <v>6</v>
      </c>
      <c r="C56" s="106" t="s">
        <v>7</v>
      </c>
      <c r="D56" s="107" t="s">
        <v>9</v>
      </c>
      <c r="E56" s="107" t="s">
        <v>8</v>
      </c>
      <c r="F56" s="108" t="s">
        <v>10</v>
      </c>
    </row>
    <row r="57" spans="1:6" ht="12.75">
      <c r="A57" s="165" t="s">
        <v>26</v>
      </c>
      <c r="B57" s="91">
        <v>36</v>
      </c>
      <c r="C57" s="92" t="s">
        <v>1028</v>
      </c>
      <c r="D57" s="93">
        <v>2001</v>
      </c>
      <c r="E57" s="92" t="s">
        <v>1032</v>
      </c>
      <c r="F57" s="139" t="s">
        <v>1042</v>
      </c>
    </row>
    <row r="58" spans="1:6" ht="12.75">
      <c r="A58" s="114" t="s">
        <v>28</v>
      </c>
      <c r="B58" s="71">
        <v>116</v>
      </c>
      <c r="C58" s="72" t="s">
        <v>1027</v>
      </c>
      <c r="D58" s="73">
        <v>2001</v>
      </c>
      <c r="E58" s="77" t="s">
        <v>398</v>
      </c>
      <c r="F58" s="128" t="s">
        <v>1042</v>
      </c>
    </row>
    <row r="59" spans="1:6" ht="12.75">
      <c r="A59" s="114" t="s">
        <v>29</v>
      </c>
      <c r="B59" s="71">
        <v>82</v>
      </c>
      <c r="C59" s="72" t="s">
        <v>1023</v>
      </c>
      <c r="D59" s="73">
        <v>2002</v>
      </c>
      <c r="E59" s="77" t="s">
        <v>1030</v>
      </c>
      <c r="F59" s="128" t="s">
        <v>1045</v>
      </c>
    </row>
    <row r="60" spans="1:6" ht="12.75">
      <c r="A60" s="114" t="s">
        <v>30</v>
      </c>
      <c r="B60" s="71">
        <v>68</v>
      </c>
      <c r="C60" s="72" t="s">
        <v>1021</v>
      </c>
      <c r="D60" s="73">
        <v>2002</v>
      </c>
      <c r="E60" s="77" t="s">
        <v>388</v>
      </c>
      <c r="F60" s="128" t="s">
        <v>1046</v>
      </c>
    </row>
    <row r="61" spans="1:6" ht="12.75">
      <c r="A61" s="114" t="s">
        <v>31</v>
      </c>
      <c r="B61" s="71">
        <v>23</v>
      </c>
      <c r="C61" s="72" t="s">
        <v>1029</v>
      </c>
      <c r="D61" s="73">
        <v>2002</v>
      </c>
      <c r="E61" s="77" t="s">
        <v>398</v>
      </c>
      <c r="F61" s="128" t="s">
        <v>1047</v>
      </c>
    </row>
    <row r="62" spans="1:6" ht="12.75">
      <c r="A62" s="114" t="s">
        <v>32</v>
      </c>
      <c r="B62" s="71">
        <v>80</v>
      </c>
      <c r="C62" s="72" t="s">
        <v>1024</v>
      </c>
      <c r="D62" s="73">
        <v>2002</v>
      </c>
      <c r="E62" s="77" t="s">
        <v>896</v>
      </c>
      <c r="F62" s="128" t="s">
        <v>1048</v>
      </c>
    </row>
    <row r="63" spans="1:6" ht="12.75">
      <c r="A63" s="114" t="s">
        <v>33</v>
      </c>
      <c r="B63" s="71">
        <v>78</v>
      </c>
      <c r="C63" s="72" t="s">
        <v>1022</v>
      </c>
      <c r="D63" s="73">
        <v>2002</v>
      </c>
      <c r="E63" s="77" t="s">
        <v>499</v>
      </c>
      <c r="F63" s="128" t="s">
        <v>1049</v>
      </c>
    </row>
    <row r="64" spans="1:6" ht="12.75">
      <c r="A64" s="114" t="s">
        <v>34</v>
      </c>
      <c r="B64" s="71">
        <v>86</v>
      </c>
      <c r="C64" s="72" t="s">
        <v>1025</v>
      </c>
      <c r="D64" s="73">
        <v>2002</v>
      </c>
      <c r="E64" s="77" t="s">
        <v>499</v>
      </c>
      <c r="F64" s="128" t="s">
        <v>902</v>
      </c>
    </row>
    <row r="65" spans="1:6" ht="12.75">
      <c r="A65" s="143" t="s">
        <v>35</v>
      </c>
      <c r="B65" s="83">
        <v>43</v>
      </c>
      <c r="C65" s="84" t="s">
        <v>1020</v>
      </c>
      <c r="D65" s="85">
        <v>2001</v>
      </c>
      <c r="E65" s="88" t="s">
        <v>388</v>
      </c>
      <c r="F65" s="115" t="s">
        <v>1050</v>
      </c>
    </row>
    <row r="66" spans="1:6" ht="13.5" thickBot="1">
      <c r="A66" s="118" t="s">
        <v>36</v>
      </c>
      <c r="B66" s="129">
        <v>69</v>
      </c>
      <c r="C66" s="130" t="s">
        <v>1026</v>
      </c>
      <c r="D66" s="131">
        <v>2001</v>
      </c>
      <c r="E66" s="132" t="s">
        <v>1031</v>
      </c>
      <c r="F66" s="133" t="s">
        <v>1051</v>
      </c>
    </row>
    <row r="67" ht="13.5" thickBot="1"/>
    <row r="68" spans="1:6" ht="13.5" thickBot="1">
      <c r="A68" s="109" t="s">
        <v>1059</v>
      </c>
      <c r="B68" s="110"/>
      <c r="C68" s="111"/>
      <c r="D68" s="111"/>
      <c r="E68" s="111"/>
      <c r="F68" s="112"/>
    </row>
    <row r="69" spans="1:6" ht="13.5" thickBot="1">
      <c r="A69" s="104" t="s">
        <v>5</v>
      </c>
      <c r="B69" s="105" t="s">
        <v>6</v>
      </c>
      <c r="C69" s="106" t="s">
        <v>7</v>
      </c>
      <c r="D69" s="107" t="s">
        <v>9</v>
      </c>
      <c r="E69" s="107" t="s">
        <v>8</v>
      </c>
      <c r="F69" s="108" t="s">
        <v>10</v>
      </c>
    </row>
    <row r="70" spans="1:6" ht="12.75">
      <c r="A70" s="134" t="s">
        <v>26</v>
      </c>
      <c r="B70" s="74">
        <v>4</v>
      </c>
      <c r="C70" s="75" t="s">
        <v>883</v>
      </c>
      <c r="D70" s="76">
        <v>2003</v>
      </c>
      <c r="E70" s="75" t="s">
        <v>388</v>
      </c>
      <c r="F70" s="127" t="s">
        <v>884</v>
      </c>
    </row>
    <row r="71" spans="1:6" ht="12.75">
      <c r="A71" s="114" t="s">
        <v>28</v>
      </c>
      <c r="B71" s="71">
        <v>24</v>
      </c>
      <c r="C71" s="72" t="s">
        <v>885</v>
      </c>
      <c r="D71" s="73">
        <v>2004</v>
      </c>
      <c r="E71" s="77" t="s">
        <v>879</v>
      </c>
      <c r="F71" s="128" t="s">
        <v>886</v>
      </c>
    </row>
    <row r="72" spans="1:6" ht="12.75">
      <c r="A72" s="114" t="s">
        <v>29</v>
      </c>
      <c r="B72" s="71">
        <v>56</v>
      </c>
      <c r="C72" s="72" t="s">
        <v>887</v>
      </c>
      <c r="D72" s="73">
        <v>2003</v>
      </c>
      <c r="E72" s="77" t="s">
        <v>360</v>
      </c>
      <c r="F72" s="128" t="s">
        <v>846</v>
      </c>
    </row>
    <row r="73" spans="1:6" ht="12.75">
      <c r="A73" s="114">
        <v>4</v>
      </c>
      <c r="B73" s="71">
        <v>51</v>
      </c>
      <c r="C73" s="72" t="s">
        <v>888</v>
      </c>
      <c r="D73" s="73">
        <v>2003</v>
      </c>
      <c r="E73" s="77" t="s">
        <v>360</v>
      </c>
      <c r="F73" s="128" t="s">
        <v>889</v>
      </c>
    </row>
    <row r="74" spans="1:6" ht="12.75">
      <c r="A74" s="114">
        <v>5</v>
      </c>
      <c r="B74" s="71">
        <v>22</v>
      </c>
      <c r="C74" s="72" t="s">
        <v>890</v>
      </c>
      <c r="D74" s="73">
        <v>2005</v>
      </c>
      <c r="E74" s="77" t="s">
        <v>455</v>
      </c>
      <c r="F74" s="128" t="s">
        <v>891</v>
      </c>
    </row>
    <row r="75" spans="1:6" ht="12.75">
      <c r="A75" s="114">
        <v>6</v>
      </c>
      <c r="B75" s="71">
        <v>94</v>
      </c>
      <c r="C75" s="72" t="s">
        <v>892</v>
      </c>
      <c r="D75" s="73">
        <v>2005</v>
      </c>
      <c r="E75" s="77" t="s">
        <v>893</v>
      </c>
      <c r="F75" s="128" t="s">
        <v>894</v>
      </c>
    </row>
    <row r="76" spans="1:6" ht="13.5" thickBot="1">
      <c r="A76" s="118" t="s">
        <v>33</v>
      </c>
      <c r="B76" s="129">
        <v>112</v>
      </c>
      <c r="C76" s="130" t="s">
        <v>895</v>
      </c>
      <c r="D76" s="131">
        <v>2006</v>
      </c>
      <c r="E76" s="132" t="s">
        <v>896</v>
      </c>
      <c r="F76" s="133" t="s">
        <v>897</v>
      </c>
    </row>
    <row r="78" spans="1:6" ht="12.75">
      <c r="A78" s="166"/>
      <c r="B78" s="166"/>
      <c r="C78" s="166"/>
      <c r="D78" s="166"/>
      <c r="E78" s="166"/>
      <c r="F78" s="166"/>
    </row>
    <row r="79" ht="13.5" thickBot="1"/>
    <row r="80" spans="1:8" ht="13.5" thickBot="1">
      <c r="A80" s="170" t="s">
        <v>1060</v>
      </c>
      <c r="B80" s="171"/>
      <c r="C80" s="171"/>
      <c r="D80" s="171"/>
      <c r="E80" s="171"/>
      <c r="F80" s="172"/>
      <c r="G80" s="70"/>
      <c r="H80" s="70"/>
    </row>
    <row r="81" spans="1:8" ht="13.5" thickBot="1">
      <c r="A81" s="94" t="s">
        <v>5</v>
      </c>
      <c r="B81" s="95" t="s">
        <v>6</v>
      </c>
      <c r="C81" s="96" t="s">
        <v>7</v>
      </c>
      <c r="D81" s="97" t="s">
        <v>9</v>
      </c>
      <c r="E81" s="98" t="s">
        <v>8</v>
      </c>
      <c r="F81" s="99" t="s">
        <v>10</v>
      </c>
      <c r="G81" s="70"/>
      <c r="H81" s="70"/>
    </row>
    <row r="82" spans="1:8" ht="13.5" thickTop="1">
      <c r="A82" s="134" t="s">
        <v>26</v>
      </c>
      <c r="B82" s="74">
        <v>13</v>
      </c>
      <c r="C82" s="75" t="s">
        <v>750</v>
      </c>
      <c r="D82" s="76">
        <v>1992</v>
      </c>
      <c r="E82" s="75" t="s">
        <v>751</v>
      </c>
      <c r="F82" s="127" t="s">
        <v>940</v>
      </c>
      <c r="G82" s="70"/>
      <c r="H82" s="70"/>
    </row>
    <row r="83" spans="1:8" ht="12.75">
      <c r="A83" s="140" t="s">
        <v>942</v>
      </c>
      <c r="B83" s="71">
        <v>91</v>
      </c>
      <c r="C83" s="72" t="s">
        <v>938</v>
      </c>
      <c r="D83" s="73">
        <v>1991</v>
      </c>
      <c r="E83" s="77" t="s">
        <v>388</v>
      </c>
      <c r="F83" s="128" t="s">
        <v>939</v>
      </c>
      <c r="G83" s="70"/>
      <c r="H83" s="70"/>
    </row>
    <row r="84" spans="1:8" ht="13.5" thickBot="1">
      <c r="A84" s="141" t="s">
        <v>942</v>
      </c>
      <c r="B84" s="129">
        <v>34</v>
      </c>
      <c r="C84" s="130" t="s">
        <v>941</v>
      </c>
      <c r="D84" s="131">
        <v>1991</v>
      </c>
      <c r="E84" s="132" t="s">
        <v>879</v>
      </c>
      <c r="F84" s="133" t="s">
        <v>939</v>
      </c>
      <c r="G84" s="70"/>
      <c r="H84" s="70"/>
    </row>
    <row r="85" ht="13.5" thickBot="1"/>
    <row r="86" spans="1:6" ht="13.5" thickBot="1">
      <c r="A86" s="170" t="s">
        <v>1061</v>
      </c>
      <c r="B86" s="171"/>
      <c r="C86" s="171"/>
      <c r="D86" s="171"/>
      <c r="E86" s="171"/>
      <c r="F86" s="172"/>
    </row>
    <row r="87" spans="1:6" ht="13.5" thickBot="1">
      <c r="A87" s="94" t="s">
        <v>5</v>
      </c>
      <c r="B87" s="95" t="s">
        <v>6</v>
      </c>
      <c r="C87" s="96" t="s">
        <v>7</v>
      </c>
      <c r="D87" s="97" t="s">
        <v>9</v>
      </c>
      <c r="E87" s="98" t="s">
        <v>8</v>
      </c>
      <c r="F87" s="99" t="s">
        <v>10</v>
      </c>
    </row>
    <row r="88" spans="1:6" ht="13.5" thickTop="1">
      <c r="A88" s="134" t="s">
        <v>26</v>
      </c>
      <c r="B88" s="74">
        <v>108</v>
      </c>
      <c r="C88" s="75" t="s">
        <v>830</v>
      </c>
      <c r="D88" s="76">
        <v>1994</v>
      </c>
      <c r="E88" s="75" t="s">
        <v>455</v>
      </c>
      <c r="F88" s="127" t="s">
        <v>824</v>
      </c>
    </row>
    <row r="89" spans="1:6" ht="12.75">
      <c r="A89" s="114" t="s">
        <v>28</v>
      </c>
      <c r="B89" s="83">
        <v>65</v>
      </c>
      <c r="C89" s="84" t="s">
        <v>831</v>
      </c>
      <c r="D89" s="85">
        <v>1994</v>
      </c>
      <c r="E89" s="88" t="s">
        <v>455</v>
      </c>
      <c r="F89" s="115" t="s">
        <v>832</v>
      </c>
    </row>
    <row r="90" spans="1:6" ht="12.75">
      <c r="A90" s="114" t="s">
        <v>29</v>
      </c>
      <c r="B90" s="83">
        <v>63</v>
      </c>
      <c r="C90" s="84" t="s">
        <v>833</v>
      </c>
      <c r="D90" s="85">
        <v>1994</v>
      </c>
      <c r="E90" s="88" t="s">
        <v>455</v>
      </c>
      <c r="F90" s="115" t="s">
        <v>832</v>
      </c>
    </row>
    <row r="91" spans="1:6" ht="12.75">
      <c r="A91" s="114">
        <v>4</v>
      </c>
      <c r="B91" s="83">
        <v>2</v>
      </c>
      <c r="C91" s="84" t="s">
        <v>834</v>
      </c>
      <c r="D91" s="85">
        <v>1994</v>
      </c>
      <c r="E91" s="88" t="s">
        <v>455</v>
      </c>
      <c r="F91" s="115" t="s">
        <v>832</v>
      </c>
    </row>
    <row r="92" spans="1:6" ht="12.75">
      <c r="A92" s="114">
        <v>5</v>
      </c>
      <c r="B92" s="83">
        <v>18</v>
      </c>
      <c r="C92" s="84" t="s">
        <v>835</v>
      </c>
      <c r="D92" s="85">
        <v>1994</v>
      </c>
      <c r="E92" s="88" t="s">
        <v>388</v>
      </c>
      <c r="F92" s="115" t="s">
        <v>836</v>
      </c>
    </row>
    <row r="93" spans="1:6" ht="12.75">
      <c r="A93" s="114">
        <v>6</v>
      </c>
      <c r="B93" s="83">
        <v>68</v>
      </c>
      <c r="C93" s="84" t="s">
        <v>839</v>
      </c>
      <c r="D93" s="85">
        <v>1994</v>
      </c>
      <c r="E93" s="88" t="s">
        <v>751</v>
      </c>
      <c r="F93" s="115" t="s">
        <v>840</v>
      </c>
    </row>
    <row r="94" spans="1:6" ht="12.75">
      <c r="A94" s="114" t="s">
        <v>33</v>
      </c>
      <c r="B94" s="83">
        <v>85</v>
      </c>
      <c r="C94" s="84" t="s">
        <v>837</v>
      </c>
      <c r="D94" s="85">
        <v>1994</v>
      </c>
      <c r="E94" s="88" t="s">
        <v>838</v>
      </c>
      <c r="F94" s="115" t="s">
        <v>964</v>
      </c>
    </row>
    <row r="95" spans="1:6" ht="13.5" thickBot="1">
      <c r="A95" s="118" t="s">
        <v>34</v>
      </c>
      <c r="B95" s="119">
        <v>72</v>
      </c>
      <c r="C95" s="120" t="s">
        <v>841</v>
      </c>
      <c r="D95" s="121">
        <v>1994</v>
      </c>
      <c r="E95" s="142" t="s">
        <v>499</v>
      </c>
      <c r="F95" s="123" t="s">
        <v>842</v>
      </c>
    </row>
    <row r="96" ht="13.5" thickBot="1"/>
    <row r="97" spans="1:6" ht="13.5" thickBot="1">
      <c r="A97" s="170" t="s">
        <v>1062</v>
      </c>
      <c r="B97" s="171"/>
      <c r="C97" s="171"/>
      <c r="D97" s="171"/>
      <c r="E97" s="171"/>
      <c r="F97" s="172"/>
    </row>
    <row r="98" spans="1:6" ht="13.5" thickBot="1">
      <c r="A98" s="104" t="s">
        <v>5</v>
      </c>
      <c r="B98" s="105" t="s">
        <v>6</v>
      </c>
      <c r="C98" s="106" t="s">
        <v>7</v>
      </c>
      <c r="D98" s="107" t="s">
        <v>9</v>
      </c>
      <c r="E98" s="107" t="s">
        <v>8</v>
      </c>
      <c r="F98" s="108" t="s">
        <v>10</v>
      </c>
    </row>
    <row r="99" spans="1:6" ht="12.75">
      <c r="A99" s="134">
        <v>1</v>
      </c>
      <c r="B99" s="91">
        <v>62</v>
      </c>
      <c r="C99" s="92" t="s">
        <v>972</v>
      </c>
      <c r="D99" s="93">
        <v>1995</v>
      </c>
      <c r="E99" s="92" t="s">
        <v>442</v>
      </c>
      <c r="F99" s="139" t="s">
        <v>982</v>
      </c>
    </row>
    <row r="100" spans="1:6" ht="12.75">
      <c r="A100" s="114">
        <v>2</v>
      </c>
      <c r="B100" s="83">
        <v>15</v>
      </c>
      <c r="C100" s="84" t="s">
        <v>971</v>
      </c>
      <c r="D100" s="85">
        <v>1996</v>
      </c>
      <c r="E100" s="88" t="s">
        <v>980</v>
      </c>
      <c r="F100" s="115" t="s">
        <v>981</v>
      </c>
    </row>
    <row r="101" spans="1:6" ht="12.75">
      <c r="A101" s="114">
        <v>3</v>
      </c>
      <c r="B101" s="83">
        <v>83</v>
      </c>
      <c r="C101" s="84" t="s">
        <v>973</v>
      </c>
      <c r="D101" s="85">
        <v>1996</v>
      </c>
      <c r="E101" s="88" t="s">
        <v>499</v>
      </c>
      <c r="F101" s="115" t="s">
        <v>983</v>
      </c>
    </row>
    <row r="102" spans="1:6" ht="12.75">
      <c r="A102" s="114">
        <v>4</v>
      </c>
      <c r="B102" s="83">
        <v>17</v>
      </c>
      <c r="C102" s="84" t="s">
        <v>977</v>
      </c>
      <c r="D102" s="85">
        <v>1995</v>
      </c>
      <c r="E102" s="88" t="s">
        <v>398</v>
      </c>
      <c r="F102" s="115" t="s">
        <v>986</v>
      </c>
    </row>
    <row r="103" spans="1:6" ht="12.75">
      <c r="A103" s="114">
        <v>5</v>
      </c>
      <c r="B103" s="83">
        <v>121</v>
      </c>
      <c r="C103" s="84" t="s">
        <v>975</v>
      </c>
      <c r="D103" s="85">
        <v>1996</v>
      </c>
      <c r="E103" s="88" t="s">
        <v>398</v>
      </c>
      <c r="F103" s="115" t="s">
        <v>989</v>
      </c>
    </row>
    <row r="104" spans="1:6" ht="12.75">
      <c r="A104" s="114">
        <v>6</v>
      </c>
      <c r="B104" s="83">
        <v>47</v>
      </c>
      <c r="C104" s="84" t="s">
        <v>976</v>
      </c>
      <c r="D104" s="85">
        <v>1996</v>
      </c>
      <c r="E104" s="88" t="s">
        <v>344</v>
      </c>
      <c r="F104" s="115" t="s">
        <v>985</v>
      </c>
    </row>
    <row r="105" spans="1:6" ht="12.75">
      <c r="A105" s="114">
        <v>7</v>
      </c>
      <c r="B105" s="83">
        <v>111</v>
      </c>
      <c r="C105" s="84" t="s">
        <v>974</v>
      </c>
      <c r="D105" s="85">
        <v>1995</v>
      </c>
      <c r="E105" s="88" t="s">
        <v>557</v>
      </c>
      <c r="F105" s="115" t="s">
        <v>984</v>
      </c>
    </row>
    <row r="106" spans="1:6" ht="12.75">
      <c r="A106" s="114">
        <v>8</v>
      </c>
      <c r="B106" s="83">
        <v>8</v>
      </c>
      <c r="C106" s="84" t="s">
        <v>979</v>
      </c>
      <c r="D106" s="85">
        <v>1995</v>
      </c>
      <c r="E106" s="88" t="s">
        <v>970</v>
      </c>
      <c r="F106" s="115" t="s">
        <v>988</v>
      </c>
    </row>
    <row r="107" spans="1:6" ht="13.5" thickBot="1">
      <c r="A107" s="118">
        <v>9</v>
      </c>
      <c r="B107" s="119">
        <v>7</v>
      </c>
      <c r="C107" s="120" t="s">
        <v>978</v>
      </c>
      <c r="D107" s="121">
        <v>1995</v>
      </c>
      <c r="E107" s="142" t="s">
        <v>970</v>
      </c>
      <c r="F107" s="123" t="s">
        <v>987</v>
      </c>
    </row>
    <row r="108" ht="13.5" thickBot="1"/>
    <row r="109" spans="1:6" ht="13.5" thickBot="1">
      <c r="A109" s="170" t="s">
        <v>1063</v>
      </c>
      <c r="B109" s="171"/>
      <c r="C109" s="171"/>
      <c r="D109" s="171"/>
      <c r="E109" s="171"/>
      <c r="F109" s="172"/>
    </row>
    <row r="110" spans="1:6" ht="13.5" thickBot="1">
      <c r="A110" s="104" t="s">
        <v>5</v>
      </c>
      <c r="B110" s="105" t="s">
        <v>6</v>
      </c>
      <c r="C110" s="106" t="s">
        <v>7</v>
      </c>
      <c r="D110" s="107" t="s">
        <v>9</v>
      </c>
      <c r="E110" s="107" t="s">
        <v>8</v>
      </c>
      <c r="F110" s="108" t="s">
        <v>10</v>
      </c>
    </row>
    <row r="111" spans="1:6" ht="12.75">
      <c r="A111" s="145">
        <v>1</v>
      </c>
      <c r="B111" s="91">
        <v>20</v>
      </c>
      <c r="C111" s="92" t="s">
        <v>1008</v>
      </c>
      <c r="D111" s="93">
        <v>1997</v>
      </c>
      <c r="E111" s="92" t="s">
        <v>845</v>
      </c>
      <c r="F111" s="139" t="s">
        <v>1015</v>
      </c>
    </row>
    <row r="112" spans="1:6" ht="12.75">
      <c r="A112" s="114">
        <v>2</v>
      </c>
      <c r="B112" s="71">
        <v>8</v>
      </c>
      <c r="C112" s="72" t="s">
        <v>1007</v>
      </c>
      <c r="D112" s="73">
        <v>1997</v>
      </c>
      <c r="E112" s="77" t="s">
        <v>455</v>
      </c>
      <c r="F112" s="128" t="s">
        <v>1014</v>
      </c>
    </row>
    <row r="113" spans="1:6" ht="12.75">
      <c r="A113" s="143">
        <v>3</v>
      </c>
      <c r="B113" s="83">
        <v>5</v>
      </c>
      <c r="C113" s="84" t="s">
        <v>1005</v>
      </c>
      <c r="D113" s="85">
        <v>1997</v>
      </c>
      <c r="E113" s="88" t="s">
        <v>856</v>
      </c>
      <c r="F113" s="115" t="s">
        <v>1013</v>
      </c>
    </row>
    <row r="114" spans="1:6" ht="12.75">
      <c r="A114" s="114">
        <v>4</v>
      </c>
      <c r="B114" s="71">
        <v>76</v>
      </c>
      <c r="C114" s="72" t="s">
        <v>1010</v>
      </c>
      <c r="D114" s="73">
        <v>1998</v>
      </c>
      <c r="E114" s="77" t="s">
        <v>499</v>
      </c>
      <c r="F114" s="128" t="s">
        <v>1017</v>
      </c>
    </row>
    <row r="115" spans="1:6" ht="12.75">
      <c r="A115" s="114">
        <v>5</v>
      </c>
      <c r="B115" s="71">
        <v>9</v>
      </c>
      <c r="C115" s="72" t="s">
        <v>1006</v>
      </c>
      <c r="D115" s="73">
        <v>1998</v>
      </c>
      <c r="E115" s="77" t="s">
        <v>1012</v>
      </c>
      <c r="F115" s="128" t="s">
        <v>1018</v>
      </c>
    </row>
    <row r="116" spans="1:6" ht="12.75">
      <c r="A116" s="114">
        <v>6</v>
      </c>
      <c r="B116" s="71">
        <v>10</v>
      </c>
      <c r="C116" s="72" t="s">
        <v>1011</v>
      </c>
      <c r="D116" s="73">
        <v>1998</v>
      </c>
      <c r="E116" s="77" t="s">
        <v>917</v>
      </c>
      <c r="F116" s="128" t="s">
        <v>1016</v>
      </c>
    </row>
    <row r="117" spans="1:6" ht="13.5" thickBot="1">
      <c r="A117" s="118">
        <v>7</v>
      </c>
      <c r="B117" s="129">
        <v>48</v>
      </c>
      <c r="C117" s="130" t="s">
        <v>1009</v>
      </c>
      <c r="D117" s="131">
        <v>1997</v>
      </c>
      <c r="E117" s="132" t="s">
        <v>388</v>
      </c>
      <c r="F117" s="133" t="s">
        <v>859</v>
      </c>
    </row>
    <row r="118" ht="13.5" thickBot="1"/>
    <row r="119" spans="1:6" ht="13.5" thickBot="1">
      <c r="A119" s="170" t="s">
        <v>1064</v>
      </c>
      <c r="B119" s="171"/>
      <c r="C119" s="171"/>
      <c r="D119" s="171"/>
      <c r="E119" s="171"/>
      <c r="F119" s="172"/>
    </row>
    <row r="120" spans="1:6" ht="13.5" thickBot="1">
      <c r="A120" s="104" t="s">
        <v>5</v>
      </c>
      <c r="B120" s="105" t="s">
        <v>6</v>
      </c>
      <c r="C120" s="106" t="s">
        <v>7</v>
      </c>
      <c r="D120" s="107" t="s">
        <v>9</v>
      </c>
      <c r="E120" s="107" t="s">
        <v>8</v>
      </c>
      <c r="F120" s="108" t="s">
        <v>10</v>
      </c>
    </row>
    <row r="121" spans="1:6" ht="12.75">
      <c r="A121" s="134">
        <v>1</v>
      </c>
      <c r="B121" s="74">
        <v>34</v>
      </c>
      <c r="C121" s="75" t="s">
        <v>866</v>
      </c>
      <c r="D121" s="76">
        <v>1999</v>
      </c>
      <c r="E121" s="75" t="s">
        <v>856</v>
      </c>
      <c r="F121" s="127" t="s">
        <v>848</v>
      </c>
    </row>
    <row r="122" spans="1:6" ht="12.75">
      <c r="A122" s="114">
        <v>2</v>
      </c>
      <c r="B122" s="71">
        <v>11</v>
      </c>
      <c r="C122" s="72" t="s">
        <v>877</v>
      </c>
      <c r="D122" s="73">
        <v>2000</v>
      </c>
      <c r="E122" s="77" t="s">
        <v>360</v>
      </c>
      <c r="F122" s="128" t="s">
        <v>1017</v>
      </c>
    </row>
    <row r="123" spans="1:6" ht="12.75">
      <c r="A123" s="114">
        <v>3</v>
      </c>
      <c r="B123" s="71">
        <v>122</v>
      </c>
      <c r="C123" s="72" t="s">
        <v>867</v>
      </c>
      <c r="D123" s="73">
        <v>1999</v>
      </c>
      <c r="E123" s="77" t="s">
        <v>856</v>
      </c>
      <c r="F123" s="128" t="s">
        <v>868</v>
      </c>
    </row>
    <row r="124" spans="1:6" ht="12.75">
      <c r="A124" s="114">
        <v>4</v>
      </c>
      <c r="B124" s="71">
        <v>9</v>
      </c>
      <c r="C124" s="72" t="s">
        <v>869</v>
      </c>
      <c r="D124" s="73">
        <v>1999</v>
      </c>
      <c r="E124" s="77" t="s">
        <v>870</v>
      </c>
      <c r="F124" s="128" t="s">
        <v>859</v>
      </c>
    </row>
    <row r="125" spans="1:6" ht="12.75">
      <c r="A125" s="114">
        <v>5</v>
      </c>
      <c r="B125" s="71">
        <v>40</v>
      </c>
      <c r="C125" s="72" t="s">
        <v>871</v>
      </c>
      <c r="D125" s="73">
        <v>2000</v>
      </c>
      <c r="E125" s="77" t="s">
        <v>856</v>
      </c>
      <c r="F125" s="128" t="s">
        <v>872</v>
      </c>
    </row>
    <row r="126" spans="1:6" ht="12.75">
      <c r="A126" s="114">
        <v>6</v>
      </c>
      <c r="B126" s="71">
        <v>1</v>
      </c>
      <c r="C126" s="72" t="s">
        <v>873</v>
      </c>
      <c r="D126" s="73">
        <v>2000</v>
      </c>
      <c r="E126" s="77" t="s">
        <v>455</v>
      </c>
      <c r="F126" s="128" t="s">
        <v>874</v>
      </c>
    </row>
    <row r="127" spans="1:6" ht="12.75">
      <c r="A127" s="114">
        <v>7</v>
      </c>
      <c r="B127" s="71">
        <v>113</v>
      </c>
      <c r="C127" s="72" t="s">
        <v>876</v>
      </c>
      <c r="D127" s="73">
        <v>2000</v>
      </c>
      <c r="E127" s="77" t="s">
        <v>388</v>
      </c>
      <c r="F127" s="128" t="s">
        <v>865</v>
      </c>
    </row>
    <row r="128" spans="1:6" ht="12.75">
      <c r="A128" s="114">
        <v>8</v>
      </c>
      <c r="B128" s="71">
        <v>45</v>
      </c>
      <c r="C128" s="72" t="s">
        <v>875</v>
      </c>
      <c r="D128" s="73">
        <v>2000</v>
      </c>
      <c r="E128" s="77" t="s">
        <v>388</v>
      </c>
      <c r="F128" s="128" t="s">
        <v>865</v>
      </c>
    </row>
    <row r="129" spans="1:6" ht="12.75">
      <c r="A129" s="114">
        <v>9</v>
      </c>
      <c r="B129" s="71">
        <v>7</v>
      </c>
      <c r="C129" s="72" t="s">
        <v>878</v>
      </c>
      <c r="D129" s="73">
        <v>1999</v>
      </c>
      <c r="E129" s="77" t="s">
        <v>879</v>
      </c>
      <c r="F129" s="128" t="s">
        <v>880</v>
      </c>
    </row>
    <row r="130" spans="1:6" ht="13.5" thickBot="1">
      <c r="A130" s="118">
        <v>10</v>
      </c>
      <c r="B130" s="129">
        <v>117</v>
      </c>
      <c r="C130" s="130" t="s">
        <v>881</v>
      </c>
      <c r="D130" s="131">
        <v>2000</v>
      </c>
      <c r="E130" s="132" t="s">
        <v>388</v>
      </c>
      <c r="F130" s="133" t="s">
        <v>882</v>
      </c>
    </row>
    <row r="131" spans="1:6" ht="12.75">
      <c r="A131" s="146"/>
      <c r="B131" s="147"/>
      <c r="C131" s="148"/>
      <c r="D131" s="149"/>
      <c r="E131" s="148"/>
      <c r="F131" s="150"/>
    </row>
    <row r="132" spans="1:6" ht="12.75">
      <c r="A132" s="146"/>
      <c r="B132" s="147"/>
      <c r="C132" s="148"/>
      <c r="D132" s="149"/>
      <c r="E132" s="148"/>
      <c r="F132" s="150"/>
    </row>
    <row r="133" ht="13.5" thickBot="1"/>
    <row r="134" spans="1:6" ht="13.5" thickBot="1">
      <c r="A134" s="170" t="s">
        <v>1065</v>
      </c>
      <c r="B134" s="171"/>
      <c r="C134" s="171"/>
      <c r="D134" s="171"/>
      <c r="E134" s="171"/>
      <c r="F134" s="172"/>
    </row>
    <row r="135" spans="1:6" ht="13.5" thickBot="1">
      <c r="A135" s="104" t="s">
        <v>5</v>
      </c>
      <c r="B135" s="105" t="s">
        <v>6</v>
      </c>
      <c r="C135" s="106" t="s">
        <v>7</v>
      </c>
      <c r="D135" s="107" t="s">
        <v>9</v>
      </c>
      <c r="E135" s="107" t="s">
        <v>8</v>
      </c>
      <c r="F135" s="108" t="s">
        <v>10</v>
      </c>
    </row>
    <row r="136" spans="1:6" ht="12.75">
      <c r="A136" s="145">
        <v>1</v>
      </c>
      <c r="B136" s="91">
        <v>3</v>
      </c>
      <c r="C136" s="92" t="s">
        <v>1035</v>
      </c>
      <c r="D136" s="93">
        <v>2001</v>
      </c>
      <c r="E136" s="92" t="s">
        <v>644</v>
      </c>
      <c r="F136" s="139" t="s">
        <v>1042</v>
      </c>
    </row>
    <row r="137" spans="1:6" ht="12.75">
      <c r="A137" s="143">
        <v>2</v>
      </c>
      <c r="B137" s="83">
        <v>81</v>
      </c>
      <c r="C137" s="84" t="s">
        <v>1041</v>
      </c>
      <c r="D137" s="85">
        <v>2001</v>
      </c>
      <c r="E137" s="88" t="s">
        <v>893</v>
      </c>
      <c r="F137" s="115" t="s">
        <v>1043</v>
      </c>
    </row>
    <row r="138" spans="1:6" ht="12.75">
      <c r="A138" s="143">
        <v>3</v>
      </c>
      <c r="B138" s="83">
        <v>37</v>
      </c>
      <c r="C138" s="84" t="s">
        <v>1034</v>
      </c>
      <c r="D138" s="85">
        <v>2002</v>
      </c>
      <c r="E138" s="88" t="s">
        <v>1012</v>
      </c>
      <c r="F138" s="115" t="s">
        <v>1052</v>
      </c>
    </row>
    <row r="139" spans="1:6" ht="12.75">
      <c r="A139" s="143">
        <v>4</v>
      </c>
      <c r="B139" s="83">
        <v>29</v>
      </c>
      <c r="C139" s="84" t="s">
        <v>1033</v>
      </c>
      <c r="D139" s="85">
        <v>2001</v>
      </c>
      <c r="E139" s="88" t="s">
        <v>856</v>
      </c>
      <c r="F139" s="115" t="s">
        <v>1053</v>
      </c>
    </row>
    <row r="140" spans="1:6" ht="12.75">
      <c r="A140" s="143">
        <v>5</v>
      </c>
      <c r="B140" s="83">
        <v>71</v>
      </c>
      <c r="C140" s="84" t="s">
        <v>1037</v>
      </c>
      <c r="D140" s="85">
        <v>2002</v>
      </c>
      <c r="E140" s="88" t="s">
        <v>388</v>
      </c>
      <c r="F140" s="115" t="s">
        <v>1054</v>
      </c>
    </row>
    <row r="141" spans="1:6" ht="12.75">
      <c r="A141" s="143">
        <v>6</v>
      </c>
      <c r="B141" s="83">
        <v>89</v>
      </c>
      <c r="C141" s="84" t="s">
        <v>1038</v>
      </c>
      <c r="D141" s="85">
        <v>2001</v>
      </c>
      <c r="E141" s="88" t="s">
        <v>1000</v>
      </c>
      <c r="F141" s="115" t="s">
        <v>899</v>
      </c>
    </row>
    <row r="142" spans="1:6" ht="12.75">
      <c r="A142" s="143">
        <v>7</v>
      </c>
      <c r="B142" s="83">
        <v>57</v>
      </c>
      <c r="C142" s="84" t="s">
        <v>1036</v>
      </c>
      <c r="D142" s="85">
        <v>2001</v>
      </c>
      <c r="E142" s="88" t="s">
        <v>856</v>
      </c>
      <c r="F142" s="115" t="s">
        <v>899</v>
      </c>
    </row>
    <row r="143" spans="1:6" ht="12.75">
      <c r="A143" s="143">
        <v>8</v>
      </c>
      <c r="B143" s="83">
        <v>98</v>
      </c>
      <c r="C143" s="84" t="s">
        <v>1044</v>
      </c>
      <c r="D143" s="85">
        <v>2001</v>
      </c>
      <c r="E143" s="88" t="s">
        <v>1000</v>
      </c>
      <c r="F143" s="115" t="s">
        <v>1055</v>
      </c>
    </row>
    <row r="144" spans="1:6" ht="12.75">
      <c r="A144" s="143">
        <v>9</v>
      </c>
      <c r="B144" s="83">
        <v>100</v>
      </c>
      <c r="C144" s="84" t="s">
        <v>1040</v>
      </c>
      <c r="D144" s="85">
        <v>2002</v>
      </c>
      <c r="E144" s="88" t="s">
        <v>388</v>
      </c>
      <c r="F144" s="115" t="s">
        <v>904</v>
      </c>
    </row>
    <row r="145" spans="1:6" ht="13.5" thickBot="1">
      <c r="A145" s="144">
        <v>10</v>
      </c>
      <c r="B145" s="119">
        <v>120</v>
      </c>
      <c r="C145" s="120" t="s">
        <v>1039</v>
      </c>
      <c r="D145" s="121">
        <v>2002</v>
      </c>
      <c r="E145" s="142" t="s">
        <v>388</v>
      </c>
      <c r="F145" s="123" t="s">
        <v>884</v>
      </c>
    </row>
    <row r="146" ht="13.5" thickBot="1"/>
    <row r="147" spans="1:6" ht="13.5" thickBot="1">
      <c r="A147" s="170" t="s">
        <v>1066</v>
      </c>
      <c r="B147" s="171"/>
      <c r="C147" s="171"/>
      <c r="D147" s="171"/>
      <c r="E147" s="171"/>
      <c r="F147" s="172"/>
    </row>
    <row r="148" spans="1:6" ht="13.5" thickBot="1">
      <c r="A148" s="104" t="s">
        <v>5</v>
      </c>
      <c r="B148" s="105" t="s">
        <v>6</v>
      </c>
      <c r="C148" s="106" t="s">
        <v>7</v>
      </c>
      <c r="D148" s="107" t="s">
        <v>9</v>
      </c>
      <c r="E148" s="107" t="s">
        <v>8</v>
      </c>
      <c r="F148" s="108" t="s">
        <v>10</v>
      </c>
    </row>
    <row r="149" spans="1:6" ht="12.75">
      <c r="A149" s="134">
        <v>1</v>
      </c>
      <c r="B149" s="74">
        <v>26</v>
      </c>
      <c r="C149" s="75" t="s">
        <v>898</v>
      </c>
      <c r="D149" s="76">
        <v>2003</v>
      </c>
      <c r="E149" s="75" t="s">
        <v>644</v>
      </c>
      <c r="F149" s="127" t="s">
        <v>899</v>
      </c>
    </row>
    <row r="150" spans="1:6" ht="12.75">
      <c r="A150" s="114">
        <v>2</v>
      </c>
      <c r="B150" s="71">
        <v>53</v>
      </c>
      <c r="C150" s="72" t="s">
        <v>900</v>
      </c>
      <c r="D150" s="73">
        <v>2003</v>
      </c>
      <c r="E150" s="77" t="s">
        <v>901</v>
      </c>
      <c r="F150" s="128" t="s">
        <v>902</v>
      </c>
    </row>
    <row r="151" spans="1:6" ht="12.75">
      <c r="A151" s="114">
        <v>3</v>
      </c>
      <c r="B151" s="71">
        <v>52</v>
      </c>
      <c r="C151" s="72" t="s">
        <v>903</v>
      </c>
      <c r="D151" s="73">
        <v>2003</v>
      </c>
      <c r="E151" s="77" t="s">
        <v>879</v>
      </c>
      <c r="F151" s="128" t="s">
        <v>904</v>
      </c>
    </row>
    <row r="152" spans="1:6" ht="12.75">
      <c r="A152" s="114">
        <v>4</v>
      </c>
      <c r="B152" s="71">
        <v>12</v>
      </c>
      <c r="C152" s="72" t="s">
        <v>905</v>
      </c>
      <c r="D152" s="73">
        <v>2003</v>
      </c>
      <c r="E152" s="77" t="s">
        <v>455</v>
      </c>
      <c r="F152" s="128" t="s">
        <v>906</v>
      </c>
    </row>
    <row r="153" spans="1:6" ht="12.75">
      <c r="A153" s="114">
        <v>5</v>
      </c>
      <c r="B153" s="71">
        <v>49</v>
      </c>
      <c r="C153" s="72" t="s">
        <v>907</v>
      </c>
      <c r="D153" s="73">
        <v>2003</v>
      </c>
      <c r="E153" s="77" t="s">
        <v>879</v>
      </c>
      <c r="F153" s="128" t="s">
        <v>908</v>
      </c>
    </row>
    <row r="154" spans="1:6" ht="12.75">
      <c r="A154" s="114">
        <v>6</v>
      </c>
      <c r="B154" s="71">
        <v>44</v>
      </c>
      <c r="C154" s="72" t="s">
        <v>909</v>
      </c>
      <c r="D154" s="73">
        <v>2004</v>
      </c>
      <c r="E154" s="77" t="s">
        <v>879</v>
      </c>
      <c r="F154" s="128" t="s">
        <v>910</v>
      </c>
    </row>
    <row r="155" spans="1:6" ht="12.75">
      <c r="A155" s="114">
        <v>7</v>
      </c>
      <c r="B155" s="71">
        <v>50</v>
      </c>
      <c r="C155" s="72" t="s">
        <v>911</v>
      </c>
      <c r="D155" s="73">
        <v>2004</v>
      </c>
      <c r="E155" s="77" t="s">
        <v>912</v>
      </c>
      <c r="F155" s="128" t="s">
        <v>868</v>
      </c>
    </row>
    <row r="156" spans="1:6" ht="12.75">
      <c r="A156" s="114">
        <v>8</v>
      </c>
      <c r="B156" s="71">
        <v>119</v>
      </c>
      <c r="C156" s="72" t="s">
        <v>913</v>
      </c>
      <c r="D156" s="73">
        <v>2004</v>
      </c>
      <c r="E156" s="77" t="s">
        <v>388</v>
      </c>
      <c r="F156" s="128" t="s">
        <v>859</v>
      </c>
    </row>
    <row r="157" spans="1:6" ht="12.75">
      <c r="A157" s="114">
        <v>9</v>
      </c>
      <c r="B157" s="71">
        <v>105</v>
      </c>
      <c r="C157" s="72" t="s">
        <v>914</v>
      </c>
      <c r="D157" s="73">
        <v>2005</v>
      </c>
      <c r="E157" s="77" t="s">
        <v>435</v>
      </c>
      <c r="F157" s="128" t="s">
        <v>915</v>
      </c>
    </row>
    <row r="158" spans="1:6" ht="12.75">
      <c r="A158" s="114">
        <v>10</v>
      </c>
      <c r="B158" s="71">
        <v>115</v>
      </c>
      <c r="C158" s="72" t="s">
        <v>916</v>
      </c>
      <c r="D158" s="73">
        <v>2005</v>
      </c>
      <c r="E158" s="77" t="s">
        <v>917</v>
      </c>
      <c r="F158" s="128" t="s">
        <v>918</v>
      </c>
    </row>
    <row r="159" spans="1:6" ht="12.75">
      <c r="A159" s="114">
        <v>11</v>
      </c>
      <c r="B159" s="71">
        <v>25</v>
      </c>
      <c r="C159" s="72" t="s">
        <v>919</v>
      </c>
      <c r="D159" s="73">
        <v>2003</v>
      </c>
      <c r="E159" s="77" t="s">
        <v>499</v>
      </c>
      <c r="F159" s="128" t="s">
        <v>920</v>
      </c>
    </row>
    <row r="160" spans="1:6" ht="12.75">
      <c r="A160" s="114">
        <v>12</v>
      </c>
      <c r="B160" s="71">
        <v>110</v>
      </c>
      <c r="C160" s="72" t="s">
        <v>921</v>
      </c>
      <c r="D160" s="73">
        <v>2005</v>
      </c>
      <c r="E160" s="77" t="s">
        <v>455</v>
      </c>
      <c r="F160" s="128" t="s">
        <v>922</v>
      </c>
    </row>
    <row r="161" spans="1:6" ht="12.75">
      <c r="A161" s="114">
        <v>13</v>
      </c>
      <c r="B161" s="71">
        <v>102</v>
      </c>
      <c r="C161" s="72" t="s">
        <v>1019</v>
      </c>
      <c r="D161" s="73">
        <v>2006</v>
      </c>
      <c r="E161" s="77" t="s">
        <v>923</v>
      </c>
      <c r="F161" s="128" t="s">
        <v>924</v>
      </c>
    </row>
    <row r="162" spans="1:6" ht="12.75">
      <c r="A162" s="114">
        <v>14</v>
      </c>
      <c r="B162" s="71">
        <v>70</v>
      </c>
      <c r="C162" s="72" t="s">
        <v>925</v>
      </c>
      <c r="D162" s="73">
        <v>2004</v>
      </c>
      <c r="E162" s="77" t="s">
        <v>388</v>
      </c>
      <c r="F162" s="128" t="s">
        <v>926</v>
      </c>
    </row>
    <row r="163" spans="1:6" ht="12.75">
      <c r="A163" s="114">
        <v>15</v>
      </c>
      <c r="B163" s="71">
        <v>29</v>
      </c>
      <c r="C163" s="72" t="s">
        <v>927</v>
      </c>
      <c r="D163" s="73">
        <v>2006</v>
      </c>
      <c r="E163" s="77" t="s">
        <v>928</v>
      </c>
      <c r="F163" s="128" t="s">
        <v>929</v>
      </c>
    </row>
    <row r="164" spans="1:6" ht="13.5" thickBot="1">
      <c r="A164" s="118">
        <v>16</v>
      </c>
      <c r="B164" s="129">
        <v>13</v>
      </c>
      <c r="C164" s="130" t="s">
        <v>930</v>
      </c>
      <c r="D164" s="131">
        <v>2006</v>
      </c>
      <c r="E164" s="132" t="s">
        <v>879</v>
      </c>
      <c r="F164" s="133" t="s">
        <v>931</v>
      </c>
    </row>
  </sheetData>
  <mergeCells count="8">
    <mergeCell ref="A1:F1"/>
    <mergeCell ref="A80:F80"/>
    <mergeCell ref="A86:F86"/>
    <mergeCell ref="A97:F97"/>
    <mergeCell ref="A109:F109"/>
    <mergeCell ref="A119:F119"/>
    <mergeCell ref="A134:F134"/>
    <mergeCell ref="A147:F147"/>
  </mergeCells>
  <printOptions/>
  <pageMargins left="1.02" right="0.75" top="1" bottom="1" header="0.4921259845" footer="0.4921259845"/>
  <pageSetup horizontalDpi="300" verticalDpi="300" orientation="portrait" paperSize="9" r:id="rId1"/>
  <headerFooter alignWithMargins="0">
    <oddFooter>&amp;Le-mail: ttiimm@centrum.cz&amp;Rhttp://pecky10km.wz.cz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A1">
      <pane ySplit="2" topLeftCell="BM266" activePane="bottomLeft" state="frozen"/>
      <selection pane="topLeft" activeCell="A1" sqref="A1"/>
      <selection pane="bottomLeft" activeCell="R270" sqref="R270"/>
    </sheetView>
  </sheetViews>
  <sheetFormatPr defaultColWidth="9.00390625" defaultRowHeight="12.75"/>
  <cols>
    <col min="1" max="1" width="4.125" style="0" customWidth="1"/>
    <col min="2" max="2" width="4.875" style="34" customWidth="1"/>
    <col min="3" max="3" width="19.375" style="0" customWidth="1"/>
    <col min="4" max="4" width="22.75390625" style="0" customWidth="1"/>
    <col min="5" max="5" width="5.625" style="0" customWidth="1"/>
    <col min="6" max="6" width="6.25390625" style="0" customWidth="1"/>
    <col min="7" max="7" width="6.875" style="0" customWidth="1"/>
    <col min="8" max="8" width="7.00390625" style="0" customWidth="1"/>
    <col min="9" max="16" width="0" style="0" hidden="1" customWidth="1"/>
  </cols>
  <sheetData>
    <row r="1" spans="1:16" ht="16.5" thickBot="1">
      <c r="A1" s="176" t="s">
        <v>313</v>
      </c>
      <c r="B1" s="176"/>
      <c r="C1" s="176"/>
      <c r="D1" s="176"/>
      <c r="E1" s="176"/>
      <c r="F1" s="35"/>
      <c r="G1" s="36"/>
      <c r="H1" s="37"/>
      <c r="I1" t="s">
        <v>11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  <c r="P1" t="s">
        <v>314</v>
      </c>
    </row>
    <row r="2" spans="1:16" ht="13.5" thickBot="1">
      <c r="A2" s="38" t="s">
        <v>315</v>
      </c>
      <c r="B2" s="39" t="s">
        <v>6</v>
      </c>
      <c r="C2" s="40" t="s">
        <v>316</v>
      </c>
      <c r="D2" s="6" t="s">
        <v>317</v>
      </c>
      <c r="E2" s="41" t="s">
        <v>9</v>
      </c>
      <c r="F2" s="42" t="s">
        <v>318</v>
      </c>
      <c r="G2" s="43" t="s">
        <v>319</v>
      </c>
      <c r="H2" s="44" t="s">
        <v>320</v>
      </c>
      <c r="I2" s="45" t="s">
        <v>321</v>
      </c>
      <c r="J2" s="45" t="s">
        <v>322</v>
      </c>
      <c r="K2" s="45" t="s">
        <v>323</v>
      </c>
      <c r="L2" s="45" t="s">
        <v>324</v>
      </c>
      <c r="M2" s="45" t="s">
        <v>325</v>
      </c>
      <c r="N2" s="45" t="s">
        <v>326</v>
      </c>
      <c r="O2" s="45" t="s">
        <v>327</v>
      </c>
      <c r="P2" s="45" t="s">
        <v>328</v>
      </c>
    </row>
    <row r="3" spans="1:16" ht="12.75">
      <c r="A3" s="46">
        <v>1</v>
      </c>
      <c r="B3" s="47">
        <v>1</v>
      </c>
      <c r="C3" s="48" t="s">
        <v>329</v>
      </c>
      <c r="D3" s="49" t="s">
        <v>330</v>
      </c>
      <c r="E3" s="50">
        <v>1982</v>
      </c>
      <c r="F3" s="51" t="s">
        <v>11</v>
      </c>
      <c r="G3" s="52" t="s">
        <v>314</v>
      </c>
      <c r="H3" s="53" t="s">
        <v>314</v>
      </c>
      <c r="I3" t="str">
        <f aca="true" t="shared" si="0" ref="I3:I66">IF(G3="A",IF($F3="A",$I$1,IF($F3="B",$I$1,IF($F3="C",$I$1,IF($F3="D",$I$1,IF($F3="E",$I$1,$P$1))))),$P$1)</f>
        <v>N</v>
      </c>
      <c r="J3" t="str">
        <f aca="true" t="shared" si="1" ref="J3:J66">IF(G3="A",IF($F3="F",$I$1,IF($F3="G",$I$1,IF($F3="H",$I$1,$P$1))),$P$1)</f>
        <v>N</v>
      </c>
      <c r="K3" t="e">
        <f>IF(#REF!="A",IF($F3="A",$I$1,$P$1),$P$1)</f>
        <v>#REF!</v>
      </c>
      <c r="L3" t="e">
        <f>IF(#REF!="A",IF($F3="B",$I$1,$P$1),$P$1)</f>
        <v>#REF!</v>
      </c>
      <c r="M3" t="e">
        <f>IF(#REF!="A",IF($F3="C",$I$1,IF($F3="D",$I$1,IF($F3="E",$I$1,$P$1))),$P$1)</f>
        <v>#REF!</v>
      </c>
      <c r="N3" t="e">
        <f>IF(#REF!="A",IF($F3="F",$I$1,IF($F3="G",$I$1,IF($F3="H",$I$1,$P$1))),$P$1)</f>
        <v>#REF!</v>
      </c>
      <c r="O3" t="str">
        <f aca="true" t="shared" si="2" ref="O3:O66">IF(H3="A",IF($F3="A",$I$1,IF($F3="B",$I$1,IF($F3="C",$I$1,IF($F3="D",$I$1,IF($F3="E",$I$1,$P$1))))),$P$1)</f>
        <v>N</v>
      </c>
      <c r="P3" t="str">
        <f aca="true" t="shared" si="3" ref="P3:P66">IF(H3="A",IF($F3="F",$I$1,IF($F3="G",$I$1,IF($F3="H",$I$1,$P$1))),$P$1)</f>
        <v>N</v>
      </c>
    </row>
    <row r="4" spans="1:16" ht="12.75">
      <c r="A4" s="54">
        <v>2</v>
      </c>
      <c r="B4" s="55">
        <v>2</v>
      </c>
      <c r="C4" s="56" t="s">
        <v>331</v>
      </c>
      <c r="D4" s="57" t="s">
        <v>332</v>
      </c>
      <c r="E4" s="58">
        <v>1983</v>
      </c>
      <c r="F4" s="59" t="s">
        <v>11</v>
      </c>
      <c r="G4" s="60" t="s">
        <v>314</v>
      </c>
      <c r="H4" s="61" t="s">
        <v>314</v>
      </c>
      <c r="I4" t="str">
        <f t="shared" si="0"/>
        <v>N</v>
      </c>
      <c r="J4" t="str">
        <f t="shared" si="1"/>
        <v>N</v>
      </c>
      <c r="K4" t="e">
        <f>IF(#REF!="A",IF($F4="A",$I$1,$P$1),$P$1)</f>
        <v>#REF!</v>
      </c>
      <c r="L4" t="e">
        <f>IF(#REF!="A",IF($F4="B",$I$1,$P$1),$P$1)</f>
        <v>#REF!</v>
      </c>
      <c r="M4" t="e">
        <f>IF(#REF!="A",IF($F4="C",$I$1,IF($F4="D",$I$1,IF($F4="E",$I$1,$P$1))),$P$1)</f>
        <v>#REF!</v>
      </c>
      <c r="N4" t="e">
        <f>IF(#REF!="A",IF($F4="F",$I$1,IF($F4="G",$I$1,IF($F4="H",$I$1,$P$1))),$P$1)</f>
        <v>#REF!</v>
      </c>
      <c r="O4" t="str">
        <f t="shared" si="2"/>
        <v>N</v>
      </c>
      <c r="P4" t="str">
        <f t="shared" si="3"/>
        <v>N</v>
      </c>
    </row>
    <row r="5" spans="1:16" ht="12.75">
      <c r="A5" s="54">
        <v>3</v>
      </c>
      <c r="B5" s="55">
        <v>4</v>
      </c>
      <c r="C5" s="56" t="s">
        <v>334</v>
      </c>
      <c r="D5" s="57" t="s">
        <v>330</v>
      </c>
      <c r="E5" s="58">
        <v>1987</v>
      </c>
      <c r="F5" s="59" t="s">
        <v>11</v>
      </c>
      <c r="G5" s="60" t="s">
        <v>314</v>
      </c>
      <c r="H5" s="61" t="s">
        <v>314</v>
      </c>
      <c r="I5" t="str">
        <f t="shared" si="0"/>
        <v>N</v>
      </c>
      <c r="J5" t="str">
        <f t="shared" si="1"/>
        <v>N</v>
      </c>
      <c r="K5" t="e">
        <f>IF(#REF!="A",IF($F5="A",$I$1,$P$1),$P$1)</f>
        <v>#REF!</v>
      </c>
      <c r="L5" t="e">
        <f>IF(#REF!="A",IF($F5="B",$I$1,$P$1),$P$1)</f>
        <v>#REF!</v>
      </c>
      <c r="M5" t="e">
        <f>IF(#REF!="A",IF($F5="C",$I$1,IF($F5="D",$I$1,IF($F5="E",$I$1,$P$1))),$P$1)</f>
        <v>#REF!</v>
      </c>
      <c r="N5" t="e">
        <f>IF(#REF!="A",IF($F5="F",$I$1,IF($F5="G",$I$1,IF($F5="H",$I$1,$P$1))),$P$1)</f>
        <v>#REF!</v>
      </c>
      <c r="O5" t="str">
        <f t="shared" si="2"/>
        <v>N</v>
      </c>
      <c r="P5" t="str">
        <f t="shared" si="3"/>
        <v>N</v>
      </c>
    </row>
    <row r="6" spans="1:16" ht="12.75">
      <c r="A6" s="46">
        <v>4</v>
      </c>
      <c r="B6" s="62">
        <v>5</v>
      </c>
      <c r="C6" s="56" t="s">
        <v>335</v>
      </c>
      <c r="D6" s="57" t="s">
        <v>336</v>
      </c>
      <c r="E6" s="58">
        <v>1969</v>
      </c>
      <c r="F6" s="59" t="s">
        <v>11</v>
      </c>
      <c r="G6" s="60" t="s">
        <v>11</v>
      </c>
      <c r="H6" s="61" t="s">
        <v>314</v>
      </c>
      <c r="I6" t="str">
        <f t="shared" si="0"/>
        <v>A</v>
      </c>
      <c r="J6" t="str">
        <f t="shared" si="1"/>
        <v>N</v>
      </c>
      <c r="K6" t="e">
        <f>IF(#REF!="A",IF($F6="A",$I$1,$P$1),$P$1)</f>
        <v>#REF!</v>
      </c>
      <c r="L6" t="e">
        <f>IF(#REF!="A",IF($F6="B",$I$1,$P$1),$P$1)</f>
        <v>#REF!</v>
      </c>
      <c r="M6" t="e">
        <f>IF(#REF!="A",IF($F6="C",$I$1,IF($F6="D",$I$1,IF($F6="E",$I$1,$P$1))),$P$1)</f>
        <v>#REF!</v>
      </c>
      <c r="N6" t="e">
        <f>IF(#REF!="A",IF($F6="F",$I$1,IF($F6="G",$I$1,IF($F6="H",$I$1,$P$1))),$P$1)</f>
        <v>#REF!</v>
      </c>
      <c r="O6" t="str">
        <f t="shared" si="2"/>
        <v>N</v>
      </c>
      <c r="P6" t="str">
        <f t="shared" si="3"/>
        <v>N</v>
      </c>
    </row>
    <row r="7" spans="1:16" ht="12.75">
      <c r="A7" s="54">
        <v>5</v>
      </c>
      <c r="B7" s="62">
        <v>6</v>
      </c>
      <c r="C7" s="56" t="s">
        <v>337</v>
      </c>
      <c r="D7" s="57" t="s">
        <v>333</v>
      </c>
      <c r="E7" s="58">
        <v>1980</v>
      </c>
      <c r="F7" s="59" t="s">
        <v>11</v>
      </c>
      <c r="G7" s="60" t="s">
        <v>314</v>
      </c>
      <c r="H7" s="61" t="s">
        <v>314</v>
      </c>
      <c r="I7" t="str">
        <f t="shared" si="0"/>
        <v>N</v>
      </c>
      <c r="J7" t="str">
        <f t="shared" si="1"/>
        <v>N</v>
      </c>
      <c r="K7" t="e">
        <f>IF(#REF!="A",IF($F7="A",$I$1,$P$1),$P$1)</f>
        <v>#REF!</v>
      </c>
      <c r="L7" t="e">
        <f>IF(#REF!="A",IF($F7="B",$I$1,$P$1),$P$1)</f>
        <v>#REF!</v>
      </c>
      <c r="M7" t="e">
        <f>IF(#REF!="A",IF($F7="C",$I$1,IF($F7="D",$I$1,IF($F7="E",$I$1,$P$1))),$P$1)</f>
        <v>#REF!</v>
      </c>
      <c r="N7" t="e">
        <f>IF(#REF!="A",IF($F7="F",$I$1,IF($F7="G",$I$1,IF($F7="H",$I$1,$P$1))),$P$1)</f>
        <v>#REF!</v>
      </c>
      <c r="O7" t="str">
        <f t="shared" si="2"/>
        <v>N</v>
      </c>
      <c r="P7" t="str">
        <f t="shared" si="3"/>
        <v>N</v>
      </c>
    </row>
    <row r="8" spans="1:16" ht="12.75">
      <c r="A8" s="54">
        <v>6</v>
      </c>
      <c r="B8" s="62">
        <v>7</v>
      </c>
      <c r="C8" s="63" t="s">
        <v>338</v>
      </c>
      <c r="D8" s="57" t="s">
        <v>339</v>
      </c>
      <c r="E8" s="58">
        <v>1981</v>
      </c>
      <c r="F8" s="59" t="s">
        <v>11</v>
      </c>
      <c r="G8" s="60" t="s">
        <v>314</v>
      </c>
      <c r="H8" s="61" t="s">
        <v>314</v>
      </c>
      <c r="I8" t="str">
        <f t="shared" si="0"/>
        <v>N</v>
      </c>
      <c r="J8" t="str">
        <f t="shared" si="1"/>
        <v>N</v>
      </c>
      <c r="K8" t="e">
        <f>IF(#REF!="A",IF($F8="A",$I$1,$P$1),$P$1)</f>
        <v>#REF!</v>
      </c>
      <c r="L8" t="e">
        <f>IF(#REF!="A",IF($F8="B",$I$1,$P$1),$P$1)</f>
        <v>#REF!</v>
      </c>
      <c r="M8" t="e">
        <f>IF(#REF!="A",IF($F8="C",$I$1,IF($F8="D",$I$1,IF($F8="E",$I$1,$P$1))),$P$1)</f>
        <v>#REF!</v>
      </c>
      <c r="N8" t="e">
        <f>IF(#REF!="A",IF($F8="F",$I$1,IF($F8="G",$I$1,IF($F8="H",$I$1,$P$1))),$P$1)</f>
        <v>#REF!</v>
      </c>
      <c r="O8" t="str">
        <f t="shared" si="2"/>
        <v>N</v>
      </c>
      <c r="P8" t="str">
        <f t="shared" si="3"/>
        <v>N</v>
      </c>
    </row>
    <row r="9" spans="1:16" ht="12.75">
      <c r="A9" s="46">
        <v>7</v>
      </c>
      <c r="B9" s="62">
        <v>8</v>
      </c>
      <c r="C9" s="56" t="s">
        <v>340</v>
      </c>
      <c r="D9" s="57" t="s">
        <v>341</v>
      </c>
      <c r="E9" s="58">
        <v>1991</v>
      </c>
      <c r="F9" s="59" t="s">
        <v>11</v>
      </c>
      <c r="G9" s="60" t="s">
        <v>314</v>
      </c>
      <c r="H9" s="61" t="s">
        <v>314</v>
      </c>
      <c r="I9" t="str">
        <f t="shared" si="0"/>
        <v>N</v>
      </c>
      <c r="J9" t="str">
        <f t="shared" si="1"/>
        <v>N</v>
      </c>
      <c r="K9" t="e">
        <f>IF(#REF!="A",IF($F9="A",$I$1,$P$1),$P$1)</f>
        <v>#REF!</v>
      </c>
      <c r="L9" t="e">
        <f>IF(#REF!="A",IF($F9="B",$I$1,$P$1),$P$1)</f>
        <v>#REF!</v>
      </c>
      <c r="M9" t="e">
        <f>IF(#REF!="A",IF($F9="C",$I$1,IF($F9="D",$I$1,IF($F9="E",$I$1,$P$1))),$P$1)</f>
        <v>#REF!</v>
      </c>
      <c r="N9" t="e">
        <f>IF(#REF!="A",IF($F9="F",$I$1,IF($F9="G",$I$1,IF($F9="H",$I$1,$P$1))),$P$1)</f>
        <v>#REF!</v>
      </c>
      <c r="O9" t="str">
        <f t="shared" si="2"/>
        <v>N</v>
      </c>
      <c r="P9" t="str">
        <f t="shared" si="3"/>
        <v>N</v>
      </c>
    </row>
    <row r="10" spans="1:16" ht="12.75">
      <c r="A10" s="54">
        <v>8</v>
      </c>
      <c r="B10" s="62">
        <v>9</v>
      </c>
      <c r="C10" s="56" t="s">
        <v>342</v>
      </c>
      <c r="D10" s="57" t="s">
        <v>343</v>
      </c>
      <c r="E10" s="58">
        <v>1978</v>
      </c>
      <c r="F10" s="59" t="s">
        <v>11</v>
      </c>
      <c r="G10" s="60" t="s">
        <v>314</v>
      </c>
      <c r="H10" s="61" t="s">
        <v>314</v>
      </c>
      <c r="I10" t="str">
        <f t="shared" si="0"/>
        <v>N</v>
      </c>
      <c r="J10" t="str">
        <f t="shared" si="1"/>
        <v>N</v>
      </c>
      <c r="K10" t="e">
        <f>IF(#REF!="A",IF($F10="A",$I$1,$P$1),$P$1)</f>
        <v>#REF!</v>
      </c>
      <c r="L10" t="e">
        <f>IF(#REF!="A",IF($F10="B",$I$1,$P$1),$P$1)</f>
        <v>#REF!</v>
      </c>
      <c r="M10" t="e">
        <f>IF(#REF!="A",IF($F10="C",$I$1,IF($F10="D",$I$1,IF($F10="E",$I$1,$P$1))),$P$1)</f>
        <v>#REF!</v>
      </c>
      <c r="N10" t="e">
        <f>IF(#REF!="A",IF($F10="F",$I$1,IF($F10="G",$I$1,IF($F10="H",$I$1,$P$1))),$P$1)</f>
        <v>#REF!</v>
      </c>
      <c r="O10" t="str">
        <f t="shared" si="2"/>
        <v>N</v>
      </c>
      <c r="P10" t="str">
        <f t="shared" si="3"/>
        <v>N</v>
      </c>
    </row>
    <row r="11" spans="1:16" ht="12.75">
      <c r="A11" s="54">
        <v>9</v>
      </c>
      <c r="B11" s="55">
        <v>11</v>
      </c>
      <c r="C11" s="56" t="s">
        <v>936</v>
      </c>
      <c r="D11" s="57" t="s">
        <v>344</v>
      </c>
      <c r="E11" s="58">
        <v>1987</v>
      </c>
      <c r="F11" s="59" t="s">
        <v>11</v>
      </c>
      <c r="G11" s="60" t="s">
        <v>314</v>
      </c>
      <c r="H11" s="61" t="s">
        <v>314</v>
      </c>
      <c r="I11" t="str">
        <f t="shared" si="0"/>
        <v>N</v>
      </c>
      <c r="J11" t="str">
        <f t="shared" si="1"/>
        <v>N</v>
      </c>
      <c r="K11" t="e">
        <f>IF(#REF!="A",IF($F11="A",$I$1,$P$1),$P$1)</f>
        <v>#REF!</v>
      </c>
      <c r="L11" t="e">
        <f>IF(#REF!="A",IF($F11="B",$I$1,$P$1),$P$1)</f>
        <v>#REF!</v>
      </c>
      <c r="M11" t="e">
        <f>IF(#REF!="A",IF($F11="C",$I$1,IF($F11="D",$I$1,IF($F11="E",$I$1,$P$1))),$P$1)</f>
        <v>#REF!</v>
      </c>
      <c r="N11" t="e">
        <f>IF(#REF!="A",IF($F11="F",$I$1,IF($F11="G",$I$1,IF($F11="H",$I$1,$P$1))),$P$1)</f>
        <v>#REF!</v>
      </c>
      <c r="O11" t="str">
        <f t="shared" si="2"/>
        <v>N</v>
      </c>
      <c r="P11" t="str">
        <f t="shared" si="3"/>
        <v>N</v>
      </c>
    </row>
    <row r="12" spans="1:16" ht="12.75">
      <c r="A12" s="46">
        <v>10</v>
      </c>
      <c r="B12" s="55">
        <v>12</v>
      </c>
      <c r="C12" s="56" t="s">
        <v>345</v>
      </c>
      <c r="D12" s="57" t="s">
        <v>346</v>
      </c>
      <c r="E12" s="58">
        <v>1976</v>
      </c>
      <c r="F12" s="59" t="s">
        <v>11</v>
      </c>
      <c r="G12" s="60" t="s">
        <v>314</v>
      </c>
      <c r="H12" s="61" t="s">
        <v>314</v>
      </c>
      <c r="I12" t="str">
        <f t="shared" si="0"/>
        <v>N</v>
      </c>
      <c r="J12" t="str">
        <f t="shared" si="1"/>
        <v>N</v>
      </c>
      <c r="K12" t="e">
        <f>IF(#REF!="A",IF($F12="A",$I$1,$P$1),$P$1)</f>
        <v>#REF!</v>
      </c>
      <c r="L12" t="e">
        <f>IF(#REF!="A",IF($F12="B",$I$1,$P$1),$P$1)</f>
        <v>#REF!</v>
      </c>
      <c r="M12" t="e">
        <f>IF(#REF!="A",IF($F12="C",$I$1,IF($F12="D",$I$1,IF($F12="E",$I$1,$P$1))),$P$1)</f>
        <v>#REF!</v>
      </c>
      <c r="N12" t="e">
        <f>IF(#REF!="A",IF($F12="F",$I$1,IF($F12="G",$I$1,IF($F12="H",$I$1,$P$1))),$P$1)</f>
        <v>#REF!</v>
      </c>
      <c r="O12" t="str">
        <f t="shared" si="2"/>
        <v>N</v>
      </c>
      <c r="P12" t="str">
        <f t="shared" si="3"/>
        <v>N</v>
      </c>
    </row>
    <row r="13" spans="1:16" ht="12.75">
      <c r="A13" s="54">
        <v>11</v>
      </c>
      <c r="B13" s="55">
        <v>13</v>
      </c>
      <c r="C13" s="56" t="s">
        <v>347</v>
      </c>
      <c r="D13" s="57" t="s">
        <v>348</v>
      </c>
      <c r="E13" s="58">
        <v>1977</v>
      </c>
      <c r="F13" s="59" t="s">
        <v>11</v>
      </c>
      <c r="G13" s="60" t="s">
        <v>11</v>
      </c>
      <c r="H13" s="61" t="s">
        <v>11</v>
      </c>
      <c r="I13" t="str">
        <f t="shared" si="0"/>
        <v>A</v>
      </c>
      <c r="J13" t="str">
        <f t="shared" si="1"/>
        <v>N</v>
      </c>
      <c r="K13" t="e">
        <f>IF(#REF!="A",IF($F13="A",$I$1,$P$1),$P$1)</f>
        <v>#REF!</v>
      </c>
      <c r="L13" t="e">
        <f>IF(#REF!="A",IF($F13="B",$I$1,$P$1),$P$1)</f>
        <v>#REF!</v>
      </c>
      <c r="M13" t="e">
        <f>IF(#REF!="A",IF($F13="C",$I$1,IF($F13="D",$I$1,IF($F13="E",$I$1,$P$1))),$P$1)</f>
        <v>#REF!</v>
      </c>
      <c r="N13" t="e">
        <f>IF(#REF!="A",IF($F13="F",$I$1,IF($F13="G",$I$1,IF($F13="H",$I$1,$P$1))),$P$1)</f>
        <v>#REF!</v>
      </c>
      <c r="O13" t="str">
        <f t="shared" si="2"/>
        <v>A</v>
      </c>
      <c r="P13" t="str">
        <f t="shared" si="3"/>
        <v>N</v>
      </c>
    </row>
    <row r="14" spans="1:16" ht="12.75">
      <c r="A14" s="54">
        <v>12</v>
      </c>
      <c r="B14" s="62">
        <v>14</v>
      </c>
      <c r="C14" s="56" t="s">
        <v>349</v>
      </c>
      <c r="D14" s="57" t="s">
        <v>350</v>
      </c>
      <c r="E14" s="58">
        <v>1969</v>
      </c>
      <c r="F14" s="59" t="s">
        <v>11</v>
      </c>
      <c r="G14" s="60" t="s">
        <v>314</v>
      </c>
      <c r="H14" s="61" t="s">
        <v>314</v>
      </c>
      <c r="I14" t="str">
        <f t="shared" si="0"/>
        <v>N</v>
      </c>
      <c r="J14" t="str">
        <f t="shared" si="1"/>
        <v>N</v>
      </c>
      <c r="K14" t="e">
        <f>IF(#REF!="A",IF($F14="A",$I$1,$P$1),$P$1)</f>
        <v>#REF!</v>
      </c>
      <c r="L14" t="e">
        <f>IF(#REF!="A",IF($F14="B",$I$1,$P$1),$P$1)</f>
        <v>#REF!</v>
      </c>
      <c r="M14" t="e">
        <f>IF(#REF!="A",IF($F14="C",$I$1,IF($F14="D",$I$1,IF($F14="E",$I$1,$P$1))),$P$1)</f>
        <v>#REF!</v>
      </c>
      <c r="N14" t="e">
        <f>IF(#REF!="A",IF($F14="F",$I$1,IF($F14="G",$I$1,IF($F14="H",$I$1,$P$1))),$P$1)</f>
        <v>#REF!</v>
      </c>
      <c r="O14" t="str">
        <f t="shared" si="2"/>
        <v>N</v>
      </c>
      <c r="P14" t="str">
        <f t="shared" si="3"/>
        <v>N</v>
      </c>
    </row>
    <row r="15" spans="1:16" ht="12.75">
      <c r="A15" s="46">
        <v>13</v>
      </c>
      <c r="B15" s="62">
        <v>15</v>
      </c>
      <c r="C15" s="56" t="s">
        <v>351</v>
      </c>
      <c r="D15" s="57" t="s">
        <v>352</v>
      </c>
      <c r="E15" s="58">
        <v>1977</v>
      </c>
      <c r="F15" s="59" t="s">
        <v>11</v>
      </c>
      <c r="G15" s="60" t="s">
        <v>314</v>
      </c>
      <c r="H15" s="61" t="s">
        <v>314</v>
      </c>
      <c r="I15" t="str">
        <f t="shared" si="0"/>
        <v>N</v>
      </c>
      <c r="J15" t="str">
        <f t="shared" si="1"/>
        <v>N</v>
      </c>
      <c r="K15" t="e">
        <f>IF(#REF!="A",IF($F15="A",$I$1,$P$1),$P$1)</f>
        <v>#REF!</v>
      </c>
      <c r="L15" t="e">
        <f>IF(#REF!="A",IF($F15="B",$I$1,$P$1),$P$1)</f>
        <v>#REF!</v>
      </c>
      <c r="M15" t="e">
        <f>IF(#REF!="A",IF($F15="C",$I$1,IF($F15="D",$I$1,IF($F15="E",$I$1,$P$1))),$P$1)</f>
        <v>#REF!</v>
      </c>
      <c r="N15" t="e">
        <f>IF(#REF!="A",IF($F15="F",$I$1,IF($F15="G",$I$1,IF($F15="H",$I$1,$P$1))),$P$1)</f>
        <v>#REF!</v>
      </c>
      <c r="O15" t="str">
        <f t="shared" si="2"/>
        <v>N</v>
      </c>
      <c r="P15" t="str">
        <f t="shared" si="3"/>
        <v>N</v>
      </c>
    </row>
    <row r="16" spans="1:16" ht="12.75">
      <c r="A16" s="54">
        <v>14</v>
      </c>
      <c r="B16" s="62">
        <v>16</v>
      </c>
      <c r="C16" s="56" t="s">
        <v>353</v>
      </c>
      <c r="D16" s="57" t="s">
        <v>354</v>
      </c>
      <c r="E16" s="58">
        <v>1981</v>
      </c>
      <c r="F16" s="59" t="s">
        <v>11</v>
      </c>
      <c r="G16" s="60" t="s">
        <v>314</v>
      </c>
      <c r="H16" s="61" t="s">
        <v>314</v>
      </c>
      <c r="I16" t="str">
        <f t="shared" si="0"/>
        <v>N</v>
      </c>
      <c r="J16" t="str">
        <f t="shared" si="1"/>
        <v>N</v>
      </c>
      <c r="K16" t="e">
        <f>IF(#REF!="A",IF($F16="A",$I$1,$P$1),$P$1)</f>
        <v>#REF!</v>
      </c>
      <c r="L16" t="e">
        <f>IF(#REF!="A",IF($F16="B",$I$1,$P$1),$P$1)</f>
        <v>#REF!</v>
      </c>
      <c r="M16" t="e">
        <f>IF(#REF!="A",IF($F16="C",$I$1,IF($F16="D",$I$1,IF($F16="E",$I$1,$P$1))),$P$1)</f>
        <v>#REF!</v>
      </c>
      <c r="N16" t="e">
        <f>IF(#REF!="A",IF($F16="F",$I$1,IF($F16="G",$I$1,IF($F16="H",$I$1,$P$1))),$P$1)</f>
        <v>#REF!</v>
      </c>
      <c r="O16" t="str">
        <f t="shared" si="2"/>
        <v>N</v>
      </c>
      <c r="P16" t="str">
        <f t="shared" si="3"/>
        <v>N</v>
      </c>
    </row>
    <row r="17" spans="1:16" ht="12.75">
      <c r="A17" s="54">
        <v>15</v>
      </c>
      <c r="B17" s="62">
        <v>17</v>
      </c>
      <c r="C17" s="56" t="s">
        <v>355</v>
      </c>
      <c r="D17" s="57" t="s">
        <v>356</v>
      </c>
      <c r="E17" s="58">
        <v>1976</v>
      </c>
      <c r="F17" s="59" t="s">
        <v>11</v>
      </c>
      <c r="G17" s="60" t="s">
        <v>314</v>
      </c>
      <c r="H17" s="61" t="s">
        <v>314</v>
      </c>
      <c r="I17" t="str">
        <f t="shared" si="0"/>
        <v>N</v>
      </c>
      <c r="J17" t="str">
        <f t="shared" si="1"/>
        <v>N</v>
      </c>
      <c r="K17" t="e">
        <f>IF(#REF!="A",IF($F17="A",$I$1,$P$1),$P$1)</f>
        <v>#REF!</v>
      </c>
      <c r="L17" t="e">
        <f>IF(#REF!="A",IF($F17="B",$I$1,$P$1),$P$1)</f>
        <v>#REF!</v>
      </c>
      <c r="M17" t="e">
        <f>IF(#REF!="A",IF($F17="C",$I$1,IF($F17="D",$I$1,IF($F17="E",$I$1,$P$1))),$P$1)</f>
        <v>#REF!</v>
      </c>
      <c r="N17" t="e">
        <f>IF(#REF!="A",IF($F17="F",$I$1,IF($F17="G",$I$1,IF($F17="H",$I$1,$P$1))),$P$1)</f>
        <v>#REF!</v>
      </c>
      <c r="O17" t="str">
        <f t="shared" si="2"/>
        <v>N</v>
      </c>
      <c r="P17" t="str">
        <f t="shared" si="3"/>
        <v>N</v>
      </c>
    </row>
    <row r="18" spans="1:16" ht="12.75">
      <c r="A18" s="46">
        <v>16</v>
      </c>
      <c r="B18" s="55">
        <v>18</v>
      </c>
      <c r="C18" s="56" t="s">
        <v>357</v>
      </c>
      <c r="D18" s="57" t="s">
        <v>358</v>
      </c>
      <c r="E18" s="58">
        <v>1986</v>
      </c>
      <c r="F18" s="59" t="s">
        <v>11</v>
      </c>
      <c r="G18" s="60" t="s">
        <v>314</v>
      </c>
      <c r="H18" s="61" t="s">
        <v>314</v>
      </c>
      <c r="I18" t="str">
        <f t="shared" si="0"/>
        <v>N</v>
      </c>
      <c r="J18" t="str">
        <f t="shared" si="1"/>
        <v>N</v>
      </c>
      <c r="K18" t="e">
        <f>IF(#REF!="A",IF($F18="A",$I$1,$P$1),$P$1)</f>
        <v>#REF!</v>
      </c>
      <c r="L18" t="e">
        <f>IF(#REF!="A",IF($F18="B",$I$1,$P$1),$P$1)</f>
        <v>#REF!</v>
      </c>
      <c r="M18" t="e">
        <f>IF(#REF!="A",IF($F18="C",$I$1,IF($F18="D",$I$1,IF($F18="E",$I$1,$P$1))),$P$1)</f>
        <v>#REF!</v>
      </c>
      <c r="N18" t="e">
        <f>IF(#REF!="A",IF($F18="F",$I$1,IF($F18="G",$I$1,IF($F18="H",$I$1,$P$1))),$P$1)</f>
        <v>#REF!</v>
      </c>
      <c r="O18" t="str">
        <f t="shared" si="2"/>
        <v>N</v>
      </c>
      <c r="P18" t="str">
        <f t="shared" si="3"/>
        <v>N</v>
      </c>
    </row>
    <row r="19" spans="1:16" ht="12.75">
      <c r="A19" s="54">
        <v>17</v>
      </c>
      <c r="B19" s="62">
        <v>19</v>
      </c>
      <c r="C19" s="56" t="s">
        <v>359</v>
      </c>
      <c r="D19" s="57" t="s">
        <v>360</v>
      </c>
      <c r="E19" s="58">
        <v>1973</v>
      </c>
      <c r="F19" s="59" t="s">
        <v>11</v>
      </c>
      <c r="G19" s="60" t="s">
        <v>314</v>
      </c>
      <c r="H19" s="61" t="s">
        <v>314</v>
      </c>
      <c r="I19" t="str">
        <f t="shared" si="0"/>
        <v>N</v>
      </c>
      <c r="J19" t="str">
        <f t="shared" si="1"/>
        <v>N</v>
      </c>
      <c r="K19" t="e">
        <f>IF(#REF!="A",IF($F19="A",$I$1,$P$1),$P$1)</f>
        <v>#REF!</v>
      </c>
      <c r="L19" t="e">
        <f>IF(#REF!="A",IF($F19="B",$I$1,$P$1),$P$1)</f>
        <v>#REF!</v>
      </c>
      <c r="M19" t="e">
        <f>IF(#REF!="A",IF($F19="C",$I$1,IF($F19="D",$I$1,IF($F19="E",$I$1,$P$1))),$P$1)</f>
        <v>#REF!</v>
      </c>
      <c r="N19" t="e">
        <f>IF(#REF!="A",IF($F19="F",$I$1,IF($F19="G",$I$1,IF($F19="H",$I$1,$P$1))),$P$1)</f>
        <v>#REF!</v>
      </c>
      <c r="O19" t="str">
        <f t="shared" si="2"/>
        <v>N</v>
      </c>
      <c r="P19" t="str">
        <f t="shared" si="3"/>
        <v>N</v>
      </c>
    </row>
    <row r="20" spans="1:16" ht="12.75">
      <c r="A20" s="54">
        <v>18</v>
      </c>
      <c r="B20" s="62">
        <v>20</v>
      </c>
      <c r="C20" s="56" t="s">
        <v>361</v>
      </c>
      <c r="D20" s="57" t="s">
        <v>360</v>
      </c>
      <c r="E20" s="58">
        <v>1977</v>
      </c>
      <c r="F20" s="59" t="s">
        <v>11</v>
      </c>
      <c r="G20" s="60" t="s">
        <v>314</v>
      </c>
      <c r="H20" s="61" t="s">
        <v>314</v>
      </c>
      <c r="I20" t="str">
        <f t="shared" si="0"/>
        <v>N</v>
      </c>
      <c r="J20" t="str">
        <f t="shared" si="1"/>
        <v>N</v>
      </c>
      <c r="K20" t="e">
        <f>IF(#REF!="A",IF($F20="A",$I$1,$P$1),$P$1)</f>
        <v>#REF!</v>
      </c>
      <c r="L20" t="e">
        <f>IF(#REF!="A",IF($F20="B",$I$1,$P$1),$P$1)</f>
        <v>#REF!</v>
      </c>
      <c r="M20" t="e">
        <f>IF(#REF!="A",IF($F20="C",$I$1,IF($F20="D",$I$1,IF($F20="E",$I$1,$P$1))),$P$1)</f>
        <v>#REF!</v>
      </c>
      <c r="N20" t="e">
        <f>IF(#REF!="A",IF($F20="F",$I$1,IF($F20="G",$I$1,IF($F20="H",$I$1,$P$1))),$P$1)</f>
        <v>#REF!</v>
      </c>
      <c r="O20" t="str">
        <f t="shared" si="2"/>
        <v>N</v>
      </c>
      <c r="P20" t="str">
        <f t="shared" si="3"/>
        <v>N</v>
      </c>
    </row>
    <row r="21" spans="1:16" ht="12.75">
      <c r="A21" s="46">
        <v>19</v>
      </c>
      <c r="B21" s="62">
        <v>21</v>
      </c>
      <c r="C21" s="56" t="s">
        <v>362</v>
      </c>
      <c r="D21" s="57" t="s">
        <v>363</v>
      </c>
      <c r="E21" s="58">
        <v>1977</v>
      </c>
      <c r="F21" s="59" t="s">
        <v>11</v>
      </c>
      <c r="G21" s="60" t="s">
        <v>314</v>
      </c>
      <c r="H21" s="61" t="s">
        <v>314</v>
      </c>
      <c r="I21" t="str">
        <f t="shared" si="0"/>
        <v>N</v>
      </c>
      <c r="J21" t="str">
        <f t="shared" si="1"/>
        <v>N</v>
      </c>
      <c r="K21" t="e">
        <f>IF(#REF!="A",IF($F21="A",$I$1,$P$1),$P$1)</f>
        <v>#REF!</v>
      </c>
      <c r="L21" t="e">
        <f>IF(#REF!="A",IF($F21="B",$I$1,$P$1),$P$1)</f>
        <v>#REF!</v>
      </c>
      <c r="M21" t="e">
        <f>IF(#REF!="A",IF($F21="C",$I$1,IF($F21="D",$I$1,IF($F21="E",$I$1,$P$1))),$P$1)</f>
        <v>#REF!</v>
      </c>
      <c r="N21" t="e">
        <f>IF(#REF!="A",IF($F21="F",$I$1,IF($F21="G",$I$1,IF($F21="H",$I$1,$P$1))),$P$1)</f>
        <v>#REF!</v>
      </c>
      <c r="O21" t="str">
        <f t="shared" si="2"/>
        <v>N</v>
      </c>
      <c r="P21" t="str">
        <f t="shared" si="3"/>
        <v>N</v>
      </c>
    </row>
    <row r="22" spans="1:16" ht="12.75">
      <c r="A22" s="54">
        <v>20</v>
      </c>
      <c r="B22" s="55">
        <v>22</v>
      </c>
      <c r="C22" s="56" t="s">
        <v>364</v>
      </c>
      <c r="D22" s="57" t="s">
        <v>365</v>
      </c>
      <c r="E22" s="58">
        <v>1974</v>
      </c>
      <c r="F22" s="59" t="s">
        <v>11</v>
      </c>
      <c r="G22" s="60" t="s">
        <v>314</v>
      </c>
      <c r="H22" s="61" t="s">
        <v>314</v>
      </c>
      <c r="I22" t="str">
        <f t="shared" si="0"/>
        <v>N</v>
      </c>
      <c r="J22" t="str">
        <f t="shared" si="1"/>
        <v>N</v>
      </c>
      <c r="K22" t="e">
        <f>IF(#REF!="A",IF($F22="A",$I$1,$P$1),$P$1)</f>
        <v>#REF!</v>
      </c>
      <c r="L22" t="e">
        <f>IF(#REF!="A",IF($F22="B",$I$1,$P$1),$P$1)</f>
        <v>#REF!</v>
      </c>
      <c r="M22" t="e">
        <f>IF(#REF!="A",IF($F22="C",$I$1,IF($F22="D",$I$1,IF($F22="E",$I$1,$P$1))),$P$1)</f>
        <v>#REF!</v>
      </c>
      <c r="N22" t="e">
        <f>IF(#REF!="A",IF($F22="F",$I$1,IF($F22="G",$I$1,IF($F22="H",$I$1,$P$1))),$P$1)</f>
        <v>#REF!</v>
      </c>
      <c r="O22" t="str">
        <f t="shared" si="2"/>
        <v>N</v>
      </c>
      <c r="P22" t="str">
        <f t="shared" si="3"/>
        <v>N</v>
      </c>
    </row>
    <row r="23" spans="1:16" ht="12.75">
      <c r="A23" s="54">
        <v>21</v>
      </c>
      <c r="B23" s="55">
        <v>24</v>
      </c>
      <c r="C23" s="56" t="s">
        <v>366</v>
      </c>
      <c r="D23" s="57" t="s">
        <v>367</v>
      </c>
      <c r="E23" s="58">
        <v>1975</v>
      </c>
      <c r="F23" s="59" t="s">
        <v>11</v>
      </c>
      <c r="G23" s="60" t="s">
        <v>314</v>
      </c>
      <c r="H23" s="61" t="s">
        <v>314</v>
      </c>
      <c r="I23" t="str">
        <f t="shared" si="0"/>
        <v>N</v>
      </c>
      <c r="J23" t="str">
        <f t="shared" si="1"/>
        <v>N</v>
      </c>
      <c r="K23" t="e">
        <f>IF(#REF!="A",IF($F23="A",$I$1,$P$1),$P$1)</f>
        <v>#REF!</v>
      </c>
      <c r="L23" t="e">
        <f>IF(#REF!="A",IF($F23="B",$I$1,$P$1),$P$1)</f>
        <v>#REF!</v>
      </c>
      <c r="M23" t="e">
        <f>IF(#REF!="A",IF($F23="C",$I$1,IF($F23="D",$I$1,IF($F23="E",$I$1,$P$1))),$P$1)</f>
        <v>#REF!</v>
      </c>
      <c r="N23" t="e">
        <f>IF(#REF!="A",IF($F23="F",$I$1,IF($F23="G",$I$1,IF($F23="H",$I$1,$P$1))),$P$1)</f>
        <v>#REF!</v>
      </c>
      <c r="O23" t="str">
        <f t="shared" si="2"/>
        <v>N</v>
      </c>
      <c r="P23" t="str">
        <f t="shared" si="3"/>
        <v>N</v>
      </c>
    </row>
    <row r="24" spans="1:16" ht="12.75">
      <c r="A24" s="46">
        <v>22</v>
      </c>
      <c r="B24" s="55">
        <v>25</v>
      </c>
      <c r="C24" s="56" t="s">
        <v>368</v>
      </c>
      <c r="D24" s="57" t="s">
        <v>369</v>
      </c>
      <c r="E24" s="58">
        <v>1971</v>
      </c>
      <c r="F24" s="59" t="s">
        <v>11</v>
      </c>
      <c r="G24" s="60" t="s">
        <v>314</v>
      </c>
      <c r="H24" s="61" t="s">
        <v>314</v>
      </c>
      <c r="I24" t="str">
        <f t="shared" si="0"/>
        <v>N</v>
      </c>
      <c r="J24" t="str">
        <f t="shared" si="1"/>
        <v>N</v>
      </c>
      <c r="K24" t="e">
        <f>IF(#REF!="A",IF($F24="A",$I$1,$P$1),$P$1)</f>
        <v>#REF!</v>
      </c>
      <c r="L24" t="e">
        <f>IF(#REF!="A",IF($F24="B",$I$1,$P$1),$P$1)</f>
        <v>#REF!</v>
      </c>
      <c r="M24" t="e">
        <f>IF(#REF!="A",IF($F24="C",$I$1,IF($F24="D",$I$1,IF($F24="E",$I$1,$P$1))),$P$1)</f>
        <v>#REF!</v>
      </c>
      <c r="N24" t="e">
        <f>IF(#REF!="A",IF($F24="F",$I$1,IF($F24="G",$I$1,IF($F24="H",$I$1,$P$1))),$P$1)</f>
        <v>#REF!</v>
      </c>
      <c r="O24" t="str">
        <f t="shared" si="2"/>
        <v>N</v>
      </c>
      <c r="P24" t="str">
        <f t="shared" si="3"/>
        <v>N</v>
      </c>
    </row>
    <row r="25" spans="1:16" ht="12.75">
      <c r="A25" s="54">
        <v>23</v>
      </c>
      <c r="B25" s="55">
        <v>26</v>
      </c>
      <c r="C25" s="56" t="s">
        <v>370</v>
      </c>
      <c r="D25" s="57" t="s">
        <v>371</v>
      </c>
      <c r="E25" s="58">
        <v>1969</v>
      </c>
      <c r="F25" s="59" t="s">
        <v>11</v>
      </c>
      <c r="G25" s="60" t="s">
        <v>314</v>
      </c>
      <c r="H25" s="61" t="s">
        <v>314</v>
      </c>
      <c r="I25" t="str">
        <f t="shared" si="0"/>
        <v>N</v>
      </c>
      <c r="J25" t="str">
        <f t="shared" si="1"/>
        <v>N</v>
      </c>
      <c r="K25" t="e">
        <f>IF(#REF!="A",IF($F25="A",$I$1,$P$1),$P$1)</f>
        <v>#REF!</v>
      </c>
      <c r="L25" t="e">
        <f>IF(#REF!="A",IF($F25="B",$I$1,$P$1),$P$1)</f>
        <v>#REF!</v>
      </c>
      <c r="M25" t="e">
        <f>IF(#REF!="A",IF($F25="C",$I$1,IF($F25="D",$I$1,IF($F25="E",$I$1,$P$1))),$P$1)</f>
        <v>#REF!</v>
      </c>
      <c r="N25" t="e">
        <f>IF(#REF!="A",IF($F25="F",$I$1,IF($F25="G",$I$1,IF($F25="H",$I$1,$P$1))),$P$1)</f>
        <v>#REF!</v>
      </c>
      <c r="O25" t="str">
        <f t="shared" si="2"/>
        <v>N</v>
      </c>
      <c r="P25" t="str">
        <f t="shared" si="3"/>
        <v>N</v>
      </c>
    </row>
    <row r="26" spans="1:16" ht="12.75">
      <c r="A26" s="54">
        <v>24</v>
      </c>
      <c r="B26" s="55">
        <v>27</v>
      </c>
      <c r="C26" s="56" t="s">
        <v>372</v>
      </c>
      <c r="D26" s="57" t="s">
        <v>373</v>
      </c>
      <c r="E26" s="58">
        <v>1983</v>
      </c>
      <c r="F26" s="59" t="s">
        <v>11</v>
      </c>
      <c r="G26" s="60" t="s">
        <v>11</v>
      </c>
      <c r="H26" s="61" t="s">
        <v>314</v>
      </c>
      <c r="I26" t="str">
        <f t="shared" si="0"/>
        <v>A</v>
      </c>
      <c r="J26" t="str">
        <f t="shared" si="1"/>
        <v>N</v>
      </c>
      <c r="K26" t="e">
        <f>IF(#REF!="A",IF($F26="A",$I$1,$P$1),$P$1)</f>
        <v>#REF!</v>
      </c>
      <c r="L26" t="e">
        <f>IF(#REF!="A",IF($F26="B",$I$1,$P$1),$P$1)</f>
        <v>#REF!</v>
      </c>
      <c r="M26" t="e">
        <f>IF(#REF!="A",IF($F26="C",$I$1,IF($F26="D",$I$1,IF($F26="E",$I$1,$P$1))),$P$1)</f>
        <v>#REF!</v>
      </c>
      <c r="N26" t="e">
        <f>IF(#REF!="A",IF($F26="F",$I$1,IF($F26="G",$I$1,IF($F26="H",$I$1,$P$1))),$P$1)</f>
        <v>#REF!</v>
      </c>
      <c r="O26" t="str">
        <f t="shared" si="2"/>
        <v>N</v>
      </c>
      <c r="P26" t="str">
        <f t="shared" si="3"/>
        <v>N</v>
      </c>
    </row>
    <row r="27" spans="1:16" ht="12.75">
      <c r="A27" s="46">
        <v>25</v>
      </c>
      <c r="B27" s="55">
        <v>28</v>
      </c>
      <c r="C27" s="56" t="s">
        <v>374</v>
      </c>
      <c r="D27" s="57" t="s">
        <v>375</v>
      </c>
      <c r="E27" s="58">
        <v>1977</v>
      </c>
      <c r="F27" s="59" t="s">
        <v>11</v>
      </c>
      <c r="G27" s="60" t="s">
        <v>314</v>
      </c>
      <c r="H27" s="61" t="s">
        <v>314</v>
      </c>
      <c r="I27" t="str">
        <f t="shared" si="0"/>
        <v>N</v>
      </c>
      <c r="J27" t="str">
        <f t="shared" si="1"/>
        <v>N</v>
      </c>
      <c r="K27" t="e">
        <f>IF(#REF!="A",IF($F27="A",$I$1,$P$1),$P$1)</f>
        <v>#REF!</v>
      </c>
      <c r="L27" t="e">
        <f>IF(#REF!="A",IF($F27="B",$I$1,$P$1),$P$1)</f>
        <v>#REF!</v>
      </c>
      <c r="M27" t="e">
        <f>IF(#REF!="A",IF($F27="C",$I$1,IF($F27="D",$I$1,IF($F27="E",$I$1,$P$1))),$P$1)</f>
        <v>#REF!</v>
      </c>
      <c r="N27" t="e">
        <f>IF(#REF!="A",IF($F27="F",$I$1,IF($F27="G",$I$1,IF($F27="H",$I$1,$P$1))),$P$1)</f>
        <v>#REF!</v>
      </c>
      <c r="O27" t="str">
        <f t="shared" si="2"/>
        <v>N</v>
      </c>
      <c r="P27" t="str">
        <f t="shared" si="3"/>
        <v>N</v>
      </c>
    </row>
    <row r="28" spans="1:16" ht="12.75">
      <c r="A28" s="54">
        <v>26</v>
      </c>
      <c r="B28" s="55">
        <v>29</v>
      </c>
      <c r="C28" s="56" t="s">
        <v>376</v>
      </c>
      <c r="D28" s="57" t="s">
        <v>377</v>
      </c>
      <c r="E28" s="58">
        <v>1975</v>
      </c>
      <c r="F28" s="59" t="s">
        <v>11</v>
      </c>
      <c r="G28" s="60" t="s">
        <v>314</v>
      </c>
      <c r="H28" s="61" t="s">
        <v>314</v>
      </c>
      <c r="I28" t="str">
        <f t="shared" si="0"/>
        <v>N</v>
      </c>
      <c r="J28" t="str">
        <f t="shared" si="1"/>
        <v>N</v>
      </c>
      <c r="K28" t="e">
        <f>IF(#REF!="A",IF($F28="A",$I$1,$P$1),$P$1)</f>
        <v>#REF!</v>
      </c>
      <c r="L28" t="e">
        <f>IF(#REF!="A",IF($F28="B",$I$1,$P$1),$P$1)</f>
        <v>#REF!</v>
      </c>
      <c r="M28" t="e">
        <f>IF(#REF!="A",IF($F28="C",$I$1,IF($F28="D",$I$1,IF($F28="E",$I$1,$P$1))),$P$1)</f>
        <v>#REF!</v>
      </c>
      <c r="N28" t="e">
        <f>IF(#REF!="A",IF($F28="F",$I$1,IF($F28="G",$I$1,IF($F28="H",$I$1,$P$1))),$P$1)</f>
        <v>#REF!</v>
      </c>
      <c r="O28" t="str">
        <f t="shared" si="2"/>
        <v>N</v>
      </c>
      <c r="P28" t="str">
        <f t="shared" si="3"/>
        <v>N</v>
      </c>
    </row>
    <row r="29" spans="1:16" ht="12.75">
      <c r="A29" s="54">
        <v>27</v>
      </c>
      <c r="B29" s="55">
        <v>31</v>
      </c>
      <c r="C29" s="56" t="s">
        <v>378</v>
      </c>
      <c r="D29" s="57" t="s">
        <v>379</v>
      </c>
      <c r="E29" s="58">
        <v>1971</v>
      </c>
      <c r="F29" s="59" t="s">
        <v>11</v>
      </c>
      <c r="G29" s="60" t="s">
        <v>314</v>
      </c>
      <c r="H29" s="61" t="s">
        <v>314</v>
      </c>
      <c r="I29" t="str">
        <f t="shared" si="0"/>
        <v>N</v>
      </c>
      <c r="J29" t="str">
        <f t="shared" si="1"/>
        <v>N</v>
      </c>
      <c r="K29" t="e">
        <f>IF(#REF!="A",IF($F29="A",$I$1,$P$1),$P$1)</f>
        <v>#REF!</v>
      </c>
      <c r="L29" t="e">
        <f>IF(#REF!="A",IF($F29="B",$I$1,$P$1),$P$1)</f>
        <v>#REF!</v>
      </c>
      <c r="M29" t="e">
        <f>IF(#REF!="A",IF($F29="C",$I$1,IF($F29="D",$I$1,IF($F29="E",$I$1,$P$1))),$P$1)</f>
        <v>#REF!</v>
      </c>
      <c r="N29" t="e">
        <f>IF(#REF!="A",IF($F29="F",$I$1,IF($F29="G",$I$1,IF($F29="H",$I$1,$P$1))),$P$1)</f>
        <v>#REF!</v>
      </c>
      <c r="O29" t="str">
        <f t="shared" si="2"/>
        <v>N</v>
      </c>
      <c r="P29" t="str">
        <f t="shared" si="3"/>
        <v>N</v>
      </c>
    </row>
    <row r="30" spans="1:16" ht="12.75">
      <c r="A30" s="46">
        <v>28</v>
      </c>
      <c r="B30" s="55">
        <v>32</v>
      </c>
      <c r="C30" s="56" t="s">
        <v>380</v>
      </c>
      <c r="D30" s="57" t="s">
        <v>360</v>
      </c>
      <c r="E30" s="58">
        <v>1974</v>
      </c>
      <c r="F30" s="59" t="s">
        <v>11</v>
      </c>
      <c r="G30" s="60" t="s">
        <v>314</v>
      </c>
      <c r="H30" s="61" t="s">
        <v>314</v>
      </c>
      <c r="I30" t="str">
        <f t="shared" si="0"/>
        <v>N</v>
      </c>
      <c r="J30" t="str">
        <f t="shared" si="1"/>
        <v>N</v>
      </c>
      <c r="K30" t="e">
        <f>IF(#REF!="A",IF($F30="A",$I$1,$P$1),$P$1)</f>
        <v>#REF!</v>
      </c>
      <c r="L30" t="e">
        <f>IF(#REF!="A",IF($F30="B",$I$1,$P$1),$P$1)</f>
        <v>#REF!</v>
      </c>
      <c r="M30" t="e">
        <f>IF(#REF!="A",IF($F30="C",$I$1,IF($F30="D",$I$1,IF($F30="E",$I$1,$P$1))),$P$1)</f>
        <v>#REF!</v>
      </c>
      <c r="N30" t="e">
        <f>IF(#REF!="A",IF($F30="F",$I$1,IF($F30="G",$I$1,IF($F30="H",$I$1,$P$1))),$P$1)</f>
        <v>#REF!</v>
      </c>
      <c r="O30" t="str">
        <f t="shared" si="2"/>
        <v>N</v>
      </c>
      <c r="P30" t="str">
        <f t="shared" si="3"/>
        <v>N</v>
      </c>
    </row>
    <row r="31" spans="1:16" ht="12.75">
      <c r="A31" s="54">
        <v>29</v>
      </c>
      <c r="B31" s="55">
        <v>34</v>
      </c>
      <c r="C31" s="48" t="s">
        <v>381</v>
      </c>
      <c r="D31" s="49" t="s">
        <v>382</v>
      </c>
      <c r="E31" s="50">
        <v>1969</v>
      </c>
      <c r="F31" s="51" t="s">
        <v>11</v>
      </c>
      <c r="G31" s="52" t="s">
        <v>314</v>
      </c>
      <c r="H31" s="53" t="s">
        <v>314</v>
      </c>
      <c r="I31" t="str">
        <f t="shared" si="0"/>
        <v>N</v>
      </c>
      <c r="J31" t="str">
        <f t="shared" si="1"/>
        <v>N</v>
      </c>
      <c r="K31" t="e">
        <f>IF(#REF!="A",IF($F31="A",$I$1,$P$1),$P$1)</f>
        <v>#REF!</v>
      </c>
      <c r="L31" t="e">
        <f>IF(#REF!="A",IF($F31="B",$I$1,$P$1),$P$1)</f>
        <v>#REF!</v>
      </c>
      <c r="M31" t="e">
        <f>IF(#REF!="A",IF($F31="C",$I$1,IF($F31="D",$I$1,IF($F31="E",$I$1,$P$1))),$P$1)</f>
        <v>#REF!</v>
      </c>
      <c r="N31" t="e">
        <f>IF(#REF!="A",IF($F31="F",$I$1,IF($F31="G",$I$1,IF($F31="H",$I$1,$P$1))),$P$1)</f>
        <v>#REF!</v>
      </c>
      <c r="O31" t="str">
        <f t="shared" si="2"/>
        <v>N</v>
      </c>
      <c r="P31" t="str">
        <f t="shared" si="3"/>
        <v>N</v>
      </c>
    </row>
    <row r="32" spans="1:16" ht="12.75">
      <c r="A32" s="54">
        <v>30</v>
      </c>
      <c r="B32" s="55">
        <v>35</v>
      </c>
      <c r="C32" s="56" t="s">
        <v>383</v>
      </c>
      <c r="D32" s="57" t="s">
        <v>384</v>
      </c>
      <c r="E32" s="58">
        <v>1969</v>
      </c>
      <c r="F32" s="59" t="s">
        <v>11</v>
      </c>
      <c r="G32" s="60" t="s">
        <v>314</v>
      </c>
      <c r="H32" s="61" t="s">
        <v>314</v>
      </c>
      <c r="I32" t="str">
        <f t="shared" si="0"/>
        <v>N</v>
      </c>
      <c r="J32" t="str">
        <f t="shared" si="1"/>
        <v>N</v>
      </c>
      <c r="K32" t="e">
        <f>IF(#REF!="A",IF($F32="A",$I$1,$P$1),$P$1)</f>
        <v>#REF!</v>
      </c>
      <c r="L32" t="e">
        <f>IF(#REF!="A",IF($F32="B",$I$1,$P$1),$P$1)</f>
        <v>#REF!</v>
      </c>
      <c r="M32" t="e">
        <f>IF(#REF!="A",IF($F32="C",$I$1,IF($F32="D",$I$1,IF($F32="E",$I$1,$P$1))),$P$1)</f>
        <v>#REF!</v>
      </c>
      <c r="N32" t="e">
        <f>IF(#REF!="A",IF($F32="F",$I$1,IF($F32="G",$I$1,IF($F32="H",$I$1,$P$1))),$P$1)</f>
        <v>#REF!</v>
      </c>
      <c r="O32" t="str">
        <f t="shared" si="2"/>
        <v>N</v>
      </c>
      <c r="P32" t="str">
        <f t="shared" si="3"/>
        <v>N</v>
      </c>
    </row>
    <row r="33" spans="1:16" ht="12.75">
      <c r="A33" s="46">
        <v>31</v>
      </c>
      <c r="B33" s="55">
        <v>38</v>
      </c>
      <c r="C33" s="56" t="s">
        <v>385</v>
      </c>
      <c r="D33" s="57" t="s">
        <v>386</v>
      </c>
      <c r="E33" s="58">
        <v>1971</v>
      </c>
      <c r="F33" s="59" t="s">
        <v>11</v>
      </c>
      <c r="G33" s="60" t="s">
        <v>314</v>
      </c>
      <c r="H33" s="61" t="s">
        <v>314</v>
      </c>
      <c r="I33" t="str">
        <f t="shared" si="0"/>
        <v>N</v>
      </c>
      <c r="J33" t="str">
        <f t="shared" si="1"/>
        <v>N</v>
      </c>
      <c r="K33" t="e">
        <f>IF(#REF!="A",IF($F33="A",$I$1,$P$1),$P$1)</f>
        <v>#REF!</v>
      </c>
      <c r="L33" t="e">
        <f>IF(#REF!="A",IF($F33="B",$I$1,$P$1),$P$1)</f>
        <v>#REF!</v>
      </c>
      <c r="M33" t="e">
        <f>IF(#REF!="A",IF($F33="C",$I$1,IF($F33="D",$I$1,IF($F33="E",$I$1,$P$1))),$P$1)</f>
        <v>#REF!</v>
      </c>
      <c r="N33" t="e">
        <f>IF(#REF!="A",IF($F33="F",$I$1,IF($F33="G",$I$1,IF($F33="H",$I$1,$P$1))),$P$1)</f>
        <v>#REF!</v>
      </c>
      <c r="O33" t="str">
        <f t="shared" si="2"/>
        <v>N</v>
      </c>
      <c r="P33" t="str">
        <f t="shared" si="3"/>
        <v>N</v>
      </c>
    </row>
    <row r="34" spans="1:16" ht="12.75">
      <c r="A34" s="54">
        <v>32</v>
      </c>
      <c r="B34" s="55">
        <v>39</v>
      </c>
      <c r="C34" s="56" t="s">
        <v>387</v>
      </c>
      <c r="D34" s="57" t="s">
        <v>388</v>
      </c>
      <c r="E34" s="58">
        <v>1972</v>
      </c>
      <c r="F34" s="59" t="s">
        <v>11</v>
      </c>
      <c r="G34" s="60" t="s">
        <v>11</v>
      </c>
      <c r="H34" s="61" t="s">
        <v>11</v>
      </c>
      <c r="I34" t="str">
        <f t="shared" si="0"/>
        <v>A</v>
      </c>
      <c r="J34" t="str">
        <f t="shared" si="1"/>
        <v>N</v>
      </c>
      <c r="K34" t="e">
        <f>IF(#REF!="A",IF($F34="A",$I$1,$P$1),$P$1)</f>
        <v>#REF!</v>
      </c>
      <c r="L34" t="e">
        <f>IF(#REF!="A",IF($F34="B",$I$1,$P$1),$P$1)</f>
        <v>#REF!</v>
      </c>
      <c r="M34" t="e">
        <f>IF(#REF!="A",IF($F34="C",$I$1,IF($F34="D",$I$1,IF($F34="E",$I$1,$P$1))),$P$1)</f>
        <v>#REF!</v>
      </c>
      <c r="N34" t="e">
        <f>IF(#REF!="A",IF($F34="F",$I$1,IF($F34="G",$I$1,IF($F34="H",$I$1,$P$1))),$P$1)</f>
        <v>#REF!</v>
      </c>
      <c r="O34" t="str">
        <f t="shared" si="2"/>
        <v>A</v>
      </c>
      <c r="P34" t="str">
        <f t="shared" si="3"/>
        <v>N</v>
      </c>
    </row>
    <row r="35" spans="1:16" ht="12.75">
      <c r="A35" s="54">
        <v>33</v>
      </c>
      <c r="B35" s="55">
        <v>41</v>
      </c>
      <c r="C35" s="56" t="s">
        <v>389</v>
      </c>
      <c r="D35" s="57" t="s">
        <v>390</v>
      </c>
      <c r="E35" s="58">
        <v>1976</v>
      </c>
      <c r="F35" s="59" t="s">
        <v>11</v>
      </c>
      <c r="G35" s="60" t="s">
        <v>314</v>
      </c>
      <c r="H35" s="61" t="s">
        <v>314</v>
      </c>
      <c r="I35" t="str">
        <f t="shared" si="0"/>
        <v>N</v>
      </c>
      <c r="J35" t="str">
        <f t="shared" si="1"/>
        <v>N</v>
      </c>
      <c r="K35" t="e">
        <f>IF(#REF!="A",IF($F35="A",$I$1,$P$1),$P$1)</f>
        <v>#REF!</v>
      </c>
      <c r="L35" t="e">
        <f>IF(#REF!="A",IF($F35="B",$I$1,$P$1),$P$1)</f>
        <v>#REF!</v>
      </c>
      <c r="M35" t="e">
        <f>IF(#REF!="A",IF($F35="C",$I$1,IF($F35="D",$I$1,IF($F35="E",$I$1,$P$1))),$P$1)</f>
        <v>#REF!</v>
      </c>
      <c r="N35" t="e">
        <f>IF(#REF!="A",IF($F35="F",$I$1,IF($F35="G",$I$1,IF($F35="H",$I$1,$P$1))),$P$1)</f>
        <v>#REF!</v>
      </c>
      <c r="O35" t="str">
        <f t="shared" si="2"/>
        <v>N</v>
      </c>
      <c r="P35" t="str">
        <f t="shared" si="3"/>
        <v>N</v>
      </c>
    </row>
    <row r="36" spans="1:16" ht="12.75">
      <c r="A36" s="46">
        <v>34</v>
      </c>
      <c r="B36" s="55">
        <v>42</v>
      </c>
      <c r="C36" s="56" t="s">
        <v>391</v>
      </c>
      <c r="D36" s="57" t="s">
        <v>392</v>
      </c>
      <c r="E36" s="58">
        <v>1980</v>
      </c>
      <c r="F36" s="64" t="s">
        <v>11</v>
      </c>
      <c r="G36" s="65" t="s">
        <v>314</v>
      </c>
      <c r="H36" s="66" t="s">
        <v>314</v>
      </c>
      <c r="I36" t="str">
        <f t="shared" si="0"/>
        <v>N</v>
      </c>
      <c r="J36" t="str">
        <f t="shared" si="1"/>
        <v>N</v>
      </c>
      <c r="K36" t="e">
        <f>IF(#REF!="A",IF($F36="A",$I$1,$P$1),$P$1)</f>
        <v>#REF!</v>
      </c>
      <c r="L36" t="e">
        <f>IF(#REF!="A",IF($F36="B",$I$1,$P$1),$P$1)</f>
        <v>#REF!</v>
      </c>
      <c r="M36" t="e">
        <f>IF(#REF!="A",IF($F36="C",$I$1,IF($F36="D",$I$1,IF($F36="E",$I$1,$P$1))),$P$1)</f>
        <v>#REF!</v>
      </c>
      <c r="N36" t="e">
        <f>IF(#REF!="A",IF($F36="F",$I$1,IF($F36="G",$I$1,IF($F36="H",$I$1,$P$1))),$P$1)</f>
        <v>#REF!</v>
      </c>
      <c r="O36" t="str">
        <f t="shared" si="2"/>
        <v>N</v>
      </c>
      <c r="P36" t="str">
        <f t="shared" si="3"/>
        <v>N</v>
      </c>
    </row>
    <row r="37" spans="1:16" ht="12.75">
      <c r="A37" s="54">
        <v>35</v>
      </c>
      <c r="B37" s="55">
        <v>43</v>
      </c>
      <c r="C37" s="56" t="s">
        <v>393</v>
      </c>
      <c r="D37" s="57" t="s">
        <v>394</v>
      </c>
      <c r="E37" s="58">
        <v>1980</v>
      </c>
      <c r="F37" s="59" t="s">
        <v>11</v>
      </c>
      <c r="G37" s="60" t="s">
        <v>314</v>
      </c>
      <c r="H37" s="61" t="s">
        <v>314</v>
      </c>
      <c r="I37" t="str">
        <f t="shared" si="0"/>
        <v>N</v>
      </c>
      <c r="J37" t="str">
        <f t="shared" si="1"/>
        <v>N</v>
      </c>
      <c r="K37" t="e">
        <f>IF(#REF!="A",IF($F37="A",$I$1,$P$1),$P$1)</f>
        <v>#REF!</v>
      </c>
      <c r="L37" t="e">
        <f>IF(#REF!="A",IF($F37="B",$I$1,$P$1),$P$1)</f>
        <v>#REF!</v>
      </c>
      <c r="M37" t="e">
        <f>IF(#REF!="A",IF($F37="C",$I$1,IF($F37="D",$I$1,IF($F37="E",$I$1,$P$1))),$P$1)</f>
        <v>#REF!</v>
      </c>
      <c r="N37" t="e">
        <f>IF(#REF!="A",IF($F37="F",$I$1,IF($F37="G",$I$1,IF($F37="H",$I$1,$P$1))),$P$1)</f>
        <v>#REF!</v>
      </c>
      <c r="O37" t="str">
        <f t="shared" si="2"/>
        <v>N</v>
      </c>
      <c r="P37" t="str">
        <f t="shared" si="3"/>
        <v>N</v>
      </c>
    </row>
    <row r="38" spans="1:16" ht="12.75">
      <c r="A38" s="54">
        <v>36</v>
      </c>
      <c r="B38" s="55">
        <v>45</v>
      </c>
      <c r="C38" s="56" t="s">
        <v>395</v>
      </c>
      <c r="D38" s="57" t="s">
        <v>396</v>
      </c>
      <c r="E38" s="58">
        <v>1990</v>
      </c>
      <c r="F38" s="59" t="s">
        <v>11</v>
      </c>
      <c r="G38" s="60" t="s">
        <v>314</v>
      </c>
      <c r="H38" s="61" t="s">
        <v>314</v>
      </c>
      <c r="I38" t="str">
        <f t="shared" si="0"/>
        <v>N</v>
      </c>
      <c r="J38" t="str">
        <f t="shared" si="1"/>
        <v>N</v>
      </c>
      <c r="K38" t="e">
        <f>IF(#REF!="A",IF($F38="A",$I$1,$P$1),$P$1)</f>
        <v>#REF!</v>
      </c>
      <c r="L38" t="e">
        <f>IF(#REF!="A",IF($F38="B",$I$1,$P$1),$P$1)</f>
        <v>#REF!</v>
      </c>
      <c r="M38" t="e">
        <f>IF(#REF!="A",IF($F38="C",$I$1,IF($F38="D",$I$1,IF($F38="E",$I$1,$P$1))),$P$1)</f>
        <v>#REF!</v>
      </c>
      <c r="N38" t="e">
        <f>IF(#REF!="A",IF($F38="F",$I$1,IF($F38="G",$I$1,IF($F38="H",$I$1,$P$1))),$P$1)</f>
        <v>#REF!</v>
      </c>
      <c r="O38" t="str">
        <f t="shared" si="2"/>
        <v>N</v>
      </c>
      <c r="P38" t="str">
        <f t="shared" si="3"/>
        <v>N</v>
      </c>
    </row>
    <row r="39" spans="1:16" ht="12.75">
      <c r="A39" s="46">
        <v>37</v>
      </c>
      <c r="B39" s="55">
        <v>47</v>
      </c>
      <c r="C39" s="56" t="s">
        <v>397</v>
      </c>
      <c r="D39" s="57" t="s">
        <v>398</v>
      </c>
      <c r="E39" s="58">
        <v>1983</v>
      </c>
      <c r="F39" s="59" t="s">
        <v>11</v>
      </c>
      <c r="G39" s="60" t="s">
        <v>11</v>
      </c>
      <c r="H39" s="61" t="s">
        <v>11</v>
      </c>
      <c r="I39" t="str">
        <f t="shared" si="0"/>
        <v>A</v>
      </c>
      <c r="J39" t="str">
        <f t="shared" si="1"/>
        <v>N</v>
      </c>
      <c r="K39" t="e">
        <f>IF(#REF!="A",IF($F39="A",$I$1,$P$1),$P$1)</f>
        <v>#REF!</v>
      </c>
      <c r="L39" t="e">
        <f>IF(#REF!="A",IF($F39="B",$I$1,$P$1),$P$1)</f>
        <v>#REF!</v>
      </c>
      <c r="M39" t="e">
        <f>IF(#REF!="A",IF($F39="C",$I$1,IF($F39="D",$I$1,IF($F39="E",$I$1,$P$1))),$P$1)</f>
        <v>#REF!</v>
      </c>
      <c r="N39" t="e">
        <f>IF(#REF!="A",IF($F39="F",$I$1,IF($F39="G",$I$1,IF($F39="H",$I$1,$P$1))),$P$1)</f>
        <v>#REF!</v>
      </c>
      <c r="O39" t="str">
        <f t="shared" si="2"/>
        <v>A</v>
      </c>
      <c r="P39" t="str">
        <f t="shared" si="3"/>
        <v>N</v>
      </c>
    </row>
    <row r="40" spans="1:16" ht="12.75">
      <c r="A40" s="54">
        <v>38</v>
      </c>
      <c r="B40" s="55">
        <v>49</v>
      </c>
      <c r="C40" s="56" t="s">
        <v>399</v>
      </c>
      <c r="D40" s="57" t="s">
        <v>400</v>
      </c>
      <c r="E40" s="58">
        <v>1982</v>
      </c>
      <c r="F40" s="59" t="s">
        <v>11</v>
      </c>
      <c r="G40" s="60" t="s">
        <v>314</v>
      </c>
      <c r="H40" s="61" t="s">
        <v>314</v>
      </c>
      <c r="I40" t="str">
        <f t="shared" si="0"/>
        <v>N</v>
      </c>
      <c r="J40" t="str">
        <f t="shared" si="1"/>
        <v>N</v>
      </c>
      <c r="K40" t="e">
        <f>IF(#REF!="A",IF($F40="A",$I$1,$P$1),$P$1)</f>
        <v>#REF!</v>
      </c>
      <c r="L40" t="e">
        <f>IF(#REF!="A",IF($F40="B",$I$1,$P$1),$P$1)</f>
        <v>#REF!</v>
      </c>
      <c r="M40" t="e">
        <f>IF(#REF!="A",IF($F40="C",$I$1,IF($F40="D",$I$1,IF($F40="E",$I$1,$P$1))),$P$1)</f>
        <v>#REF!</v>
      </c>
      <c r="N40" t="e">
        <f>IF(#REF!="A",IF($F40="F",$I$1,IF($F40="G",$I$1,IF($F40="H",$I$1,$P$1))),$P$1)</f>
        <v>#REF!</v>
      </c>
      <c r="O40" t="str">
        <f t="shared" si="2"/>
        <v>N</v>
      </c>
      <c r="P40" t="str">
        <f t="shared" si="3"/>
        <v>N</v>
      </c>
    </row>
    <row r="41" spans="1:16" ht="12.75">
      <c r="A41" s="54">
        <v>39</v>
      </c>
      <c r="B41" s="62">
        <v>50</v>
      </c>
      <c r="C41" s="56" t="s">
        <v>401</v>
      </c>
      <c r="D41" s="57" t="s">
        <v>402</v>
      </c>
      <c r="E41" s="58">
        <v>1978</v>
      </c>
      <c r="F41" s="59" t="s">
        <v>11</v>
      </c>
      <c r="G41" s="60" t="s">
        <v>314</v>
      </c>
      <c r="H41" s="61" t="s">
        <v>314</v>
      </c>
      <c r="I41" t="str">
        <f t="shared" si="0"/>
        <v>N</v>
      </c>
      <c r="J41" t="str">
        <f t="shared" si="1"/>
        <v>N</v>
      </c>
      <c r="K41" t="e">
        <f>IF(#REF!="A",IF($F41="A",$I$1,$P$1),$P$1)</f>
        <v>#REF!</v>
      </c>
      <c r="L41" t="e">
        <f>IF(#REF!="A",IF($F41="B",$I$1,$P$1),$P$1)</f>
        <v>#REF!</v>
      </c>
      <c r="M41" t="e">
        <f>IF(#REF!="A",IF($F41="C",$I$1,IF($F41="D",$I$1,IF($F41="E",$I$1,$P$1))),$P$1)</f>
        <v>#REF!</v>
      </c>
      <c r="N41" t="e">
        <f>IF(#REF!="A",IF($F41="F",$I$1,IF($F41="G",$I$1,IF($F41="H",$I$1,$P$1))),$P$1)</f>
        <v>#REF!</v>
      </c>
      <c r="O41" t="str">
        <f t="shared" si="2"/>
        <v>N</v>
      </c>
      <c r="P41" t="str">
        <f t="shared" si="3"/>
        <v>N</v>
      </c>
    </row>
    <row r="42" spans="1:16" ht="12.75">
      <c r="A42" s="46">
        <v>40</v>
      </c>
      <c r="B42" s="62">
        <v>52</v>
      </c>
      <c r="C42" s="56" t="s">
        <v>403</v>
      </c>
      <c r="D42" s="57" t="s">
        <v>404</v>
      </c>
      <c r="E42" s="58">
        <v>1974</v>
      </c>
      <c r="F42" s="59" t="s">
        <v>11</v>
      </c>
      <c r="G42" s="60" t="s">
        <v>314</v>
      </c>
      <c r="H42" s="61" t="s">
        <v>314</v>
      </c>
      <c r="I42" t="str">
        <f t="shared" si="0"/>
        <v>N</v>
      </c>
      <c r="J42" t="str">
        <f t="shared" si="1"/>
        <v>N</v>
      </c>
      <c r="K42" t="e">
        <f>IF(#REF!="A",IF($F42="A",$I$1,$P$1),$P$1)</f>
        <v>#REF!</v>
      </c>
      <c r="L42" t="e">
        <f>IF(#REF!="A",IF($F42="B",$I$1,$P$1),$P$1)</f>
        <v>#REF!</v>
      </c>
      <c r="M42" t="e">
        <f>IF(#REF!="A",IF($F42="C",$I$1,IF($F42="D",$I$1,IF($F42="E",$I$1,$P$1))),$P$1)</f>
        <v>#REF!</v>
      </c>
      <c r="N42" t="e">
        <f>IF(#REF!="A",IF($F42="F",$I$1,IF($F42="G",$I$1,IF($F42="H",$I$1,$P$1))),$P$1)</f>
        <v>#REF!</v>
      </c>
      <c r="O42" t="str">
        <f t="shared" si="2"/>
        <v>N</v>
      </c>
      <c r="P42" t="str">
        <f t="shared" si="3"/>
        <v>N</v>
      </c>
    </row>
    <row r="43" spans="1:16" ht="12.75">
      <c r="A43" s="54">
        <v>41</v>
      </c>
      <c r="B43" s="62">
        <v>53</v>
      </c>
      <c r="C43" s="56" t="s">
        <v>405</v>
      </c>
      <c r="D43" s="57" t="s">
        <v>406</v>
      </c>
      <c r="E43" s="58">
        <v>1978</v>
      </c>
      <c r="F43" s="59" t="s">
        <v>11</v>
      </c>
      <c r="G43" s="60" t="s">
        <v>314</v>
      </c>
      <c r="H43" s="61" t="s">
        <v>314</v>
      </c>
      <c r="I43" t="str">
        <f t="shared" si="0"/>
        <v>N</v>
      </c>
      <c r="J43" t="str">
        <f t="shared" si="1"/>
        <v>N</v>
      </c>
      <c r="K43" t="e">
        <f>IF(#REF!="A",IF($F43="A",$I$1,$P$1),$P$1)</f>
        <v>#REF!</v>
      </c>
      <c r="L43" t="e">
        <f>IF(#REF!="A",IF($F43="B",$I$1,$P$1),$P$1)</f>
        <v>#REF!</v>
      </c>
      <c r="M43" t="e">
        <f>IF(#REF!="A",IF($F43="C",$I$1,IF($F43="D",$I$1,IF($F43="E",$I$1,$P$1))),$P$1)</f>
        <v>#REF!</v>
      </c>
      <c r="N43" t="e">
        <f>IF(#REF!="A",IF($F43="F",$I$1,IF($F43="G",$I$1,IF($F43="H",$I$1,$P$1))),$P$1)</f>
        <v>#REF!</v>
      </c>
      <c r="O43" t="str">
        <f t="shared" si="2"/>
        <v>N</v>
      </c>
      <c r="P43" t="str">
        <f t="shared" si="3"/>
        <v>N</v>
      </c>
    </row>
    <row r="44" spans="1:16" ht="12.75">
      <c r="A44" s="54">
        <v>42</v>
      </c>
      <c r="B44" s="62">
        <v>55</v>
      </c>
      <c r="C44" s="56" t="s">
        <v>407</v>
      </c>
      <c r="D44" s="57" t="s">
        <v>408</v>
      </c>
      <c r="E44" s="58">
        <v>1973</v>
      </c>
      <c r="F44" s="59" t="s">
        <v>11</v>
      </c>
      <c r="G44" s="60" t="s">
        <v>314</v>
      </c>
      <c r="H44" s="61" t="s">
        <v>314</v>
      </c>
      <c r="I44" t="str">
        <f t="shared" si="0"/>
        <v>N</v>
      </c>
      <c r="J44" t="str">
        <f t="shared" si="1"/>
        <v>N</v>
      </c>
      <c r="K44" t="e">
        <f>IF(#REF!="A",IF($F44="A",$I$1,$P$1),$P$1)</f>
        <v>#REF!</v>
      </c>
      <c r="L44" t="e">
        <f>IF(#REF!="A",IF($F44="B",$I$1,$P$1),$P$1)</f>
        <v>#REF!</v>
      </c>
      <c r="M44" t="e">
        <f>IF(#REF!="A",IF($F44="C",$I$1,IF($F44="D",$I$1,IF($F44="E",$I$1,$P$1))),$P$1)</f>
        <v>#REF!</v>
      </c>
      <c r="N44" t="e">
        <f>IF(#REF!="A",IF($F44="F",$I$1,IF($F44="G",$I$1,IF($F44="H",$I$1,$P$1))),$P$1)</f>
        <v>#REF!</v>
      </c>
      <c r="O44" t="str">
        <f t="shared" si="2"/>
        <v>N</v>
      </c>
      <c r="P44" t="str">
        <f t="shared" si="3"/>
        <v>N</v>
      </c>
    </row>
    <row r="45" spans="1:16" ht="12.75">
      <c r="A45" s="46">
        <v>43</v>
      </c>
      <c r="B45" s="62">
        <v>56</v>
      </c>
      <c r="C45" s="56" t="s">
        <v>409</v>
      </c>
      <c r="D45" s="57" t="s">
        <v>360</v>
      </c>
      <c r="E45" s="58">
        <v>1971</v>
      </c>
      <c r="F45" s="59" t="s">
        <v>11</v>
      </c>
      <c r="G45" s="60" t="s">
        <v>314</v>
      </c>
      <c r="H45" s="61" t="s">
        <v>314</v>
      </c>
      <c r="I45" t="str">
        <f t="shared" si="0"/>
        <v>N</v>
      </c>
      <c r="J45" t="str">
        <f t="shared" si="1"/>
        <v>N</v>
      </c>
      <c r="K45" t="e">
        <f>IF(#REF!="A",IF($F45="A",$I$1,$P$1),$P$1)</f>
        <v>#REF!</v>
      </c>
      <c r="L45" t="e">
        <f>IF(#REF!="A",IF($F45="B",$I$1,$P$1),$P$1)</f>
        <v>#REF!</v>
      </c>
      <c r="M45" t="e">
        <f>IF(#REF!="A",IF($F45="C",$I$1,IF($F45="D",$I$1,IF($F45="E",$I$1,$P$1))),$P$1)</f>
        <v>#REF!</v>
      </c>
      <c r="N45" t="e">
        <f>IF(#REF!="A",IF($F45="F",$I$1,IF($F45="G",$I$1,IF($F45="H",$I$1,$P$1))),$P$1)</f>
        <v>#REF!</v>
      </c>
      <c r="O45" t="str">
        <f t="shared" si="2"/>
        <v>N</v>
      </c>
      <c r="P45" t="str">
        <f t="shared" si="3"/>
        <v>N</v>
      </c>
    </row>
    <row r="46" spans="1:16" ht="12.75">
      <c r="A46" s="54">
        <v>44</v>
      </c>
      <c r="B46" s="62">
        <v>58</v>
      </c>
      <c r="C46" s="56" t="s">
        <v>410</v>
      </c>
      <c r="D46" s="57" t="s">
        <v>411</v>
      </c>
      <c r="E46" s="58">
        <v>1977</v>
      </c>
      <c r="F46" s="59" t="s">
        <v>11</v>
      </c>
      <c r="G46" s="60" t="s">
        <v>314</v>
      </c>
      <c r="H46" s="61" t="s">
        <v>314</v>
      </c>
      <c r="I46" t="str">
        <f t="shared" si="0"/>
        <v>N</v>
      </c>
      <c r="J46" t="str">
        <f t="shared" si="1"/>
        <v>N</v>
      </c>
      <c r="K46" t="e">
        <f>IF(#REF!="A",IF($F46="A",$I$1,$P$1),$P$1)</f>
        <v>#REF!</v>
      </c>
      <c r="L46" t="e">
        <f>IF(#REF!="A",IF($F46="B",$I$1,$P$1),$P$1)</f>
        <v>#REF!</v>
      </c>
      <c r="M46" t="e">
        <f>IF(#REF!="A",IF($F46="C",$I$1,IF($F46="D",$I$1,IF($F46="E",$I$1,$P$1))),$P$1)</f>
        <v>#REF!</v>
      </c>
      <c r="N46" t="e">
        <f>IF(#REF!="A",IF($F46="F",$I$1,IF($F46="G",$I$1,IF($F46="H",$I$1,$P$1))),$P$1)</f>
        <v>#REF!</v>
      </c>
      <c r="O46" t="str">
        <f t="shared" si="2"/>
        <v>N</v>
      </c>
      <c r="P46" t="str">
        <f t="shared" si="3"/>
        <v>N</v>
      </c>
    </row>
    <row r="47" spans="1:16" ht="12.75">
      <c r="A47" s="54">
        <v>45</v>
      </c>
      <c r="B47" s="62">
        <v>59</v>
      </c>
      <c r="C47" s="56" t="s">
        <v>412</v>
      </c>
      <c r="D47" s="57" t="s">
        <v>413</v>
      </c>
      <c r="E47" s="58">
        <v>1978</v>
      </c>
      <c r="F47" s="59" t="s">
        <v>11</v>
      </c>
      <c r="G47" s="60" t="s">
        <v>314</v>
      </c>
      <c r="H47" s="61" t="s">
        <v>314</v>
      </c>
      <c r="I47" t="str">
        <f t="shared" si="0"/>
        <v>N</v>
      </c>
      <c r="J47" t="str">
        <f t="shared" si="1"/>
        <v>N</v>
      </c>
      <c r="K47" t="e">
        <f>IF(#REF!="A",IF($F47="A",$I$1,$P$1),$P$1)</f>
        <v>#REF!</v>
      </c>
      <c r="L47" t="e">
        <f>IF(#REF!="A",IF($F47="B",$I$1,$P$1),$P$1)</f>
        <v>#REF!</v>
      </c>
      <c r="M47" t="e">
        <f>IF(#REF!="A",IF($F47="C",$I$1,IF($F47="D",$I$1,IF($F47="E",$I$1,$P$1))),$P$1)</f>
        <v>#REF!</v>
      </c>
      <c r="N47" t="e">
        <f>IF(#REF!="A",IF($F47="F",$I$1,IF($F47="G",$I$1,IF($F47="H",$I$1,$P$1))),$P$1)</f>
        <v>#REF!</v>
      </c>
      <c r="O47" t="str">
        <f t="shared" si="2"/>
        <v>N</v>
      </c>
      <c r="P47" t="str">
        <f t="shared" si="3"/>
        <v>N</v>
      </c>
    </row>
    <row r="48" spans="1:16" ht="12.75">
      <c r="A48" s="46">
        <v>46</v>
      </c>
      <c r="B48" s="62">
        <v>60</v>
      </c>
      <c r="C48" s="56" t="s">
        <v>414</v>
      </c>
      <c r="D48" s="57" t="s">
        <v>413</v>
      </c>
      <c r="E48" s="58">
        <v>1971</v>
      </c>
      <c r="F48" s="59" t="s">
        <v>11</v>
      </c>
      <c r="G48" s="60" t="s">
        <v>314</v>
      </c>
      <c r="H48" s="61" t="s">
        <v>314</v>
      </c>
      <c r="I48" t="str">
        <f t="shared" si="0"/>
        <v>N</v>
      </c>
      <c r="J48" t="str">
        <f t="shared" si="1"/>
        <v>N</v>
      </c>
      <c r="K48" t="e">
        <f>IF(#REF!="A",IF($F48="A",$I$1,$P$1),$P$1)</f>
        <v>#REF!</v>
      </c>
      <c r="L48" t="e">
        <f>IF(#REF!="A",IF($F48="B",$I$1,$P$1),$P$1)</f>
        <v>#REF!</v>
      </c>
      <c r="M48" t="e">
        <f>IF(#REF!="A",IF($F48="C",$I$1,IF($F48="D",$I$1,IF($F48="E",$I$1,$P$1))),$P$1)</f>
        <v>#REF!</v>
      </c>
      <c r="N48" t="e">
        <f>IF(#REF!="A",IF($F48="F",$I$1,IF($F48="G",$I$1,IF($F48="H",$I$1,$P$1))),$P$1)</f>
        <v>#REF!</v>
      </c>
      <c r="O48" t="str">
        <f t="shared" si="2"/>
        <v>N</v>
      </c>
      <c r="P48" t="str">
        <f t="shared" si="3"/>
        <v>N</v>
      </c>
    </row>
    <row r="49" spans="1:16" ht="12.75">
      <c r="A49" s="54">
        <v>47</v>
      </c>
      <c r="B49" s="62">
        <v>61</v>
      </c>
      <c r="C49" s="56" t="s">
        <v>415</v>
      </c>
      <c r="D49" s="57" t="s">
        <v>416</v>
      </c>
      <c r="E49" s="58">
        <v>1975</v>
      </c>
      <c r="F49" s="59" t="s">
        <v>11</v>
      </c>
      <c r="G49" s="60" t="s">
        <v>314</v>
      </c>
      <c r="H49" s="61" t="s">
        <v>314</v>
      </c>
      <c r="I49" t="str">
        <f t="shared" si="0"/>
        <v>N</v>
      </c>
      <c r="J49" t="str">
        <f t="shared" si="1"/>
        <v>N</v>
      </c>
      <c r="K49" t="e">
        <f>IF(#REF!="A",IF($F49="A",$I$1,$P$1),$P$1)</f>
        <v>#REF!</v>
      </c>
      <c r="L49" t="e">
        <f>IF(#REF!="A",IF($F49="B",$I$1,$P$1),$P$1)</f>
        <v>#REF!</v>
      </c>
      <c r="M49" t="e">
        <f>IF(#REF!="A",IF($F49="C",$I$1,IF($F49="D",$I$1,IF($F49="E",$I$1,$P$1))),$P$1)</f>
        <v>#REF!</v>
      </c>
      <c r="N49" t="e">
        <f>IF(#REF!="A",IF($F49="F",$I$1,IF($F49="G",$I$1,IF($F49="H",$I$1,$P$1))),$P$1)</f>
        <v>#REF!</v>
      </c>
      <c r="O49" t="str">
        <f t="shared" si="2"/>
        <v>N</v>
      </c>
      <c r="P49" t="str">
        <f t="shared" si="3"/>
        <v>N</v>
      </c>
    </row>
    <row r="50" spans="1:16" ht="12.75">
      <c r="A50" s="54">
        <v>48</v>
      </c>
      <c r="B50" s="62">
        <v>62</v>
      </c>
      <c r="C50" s="56" t="s">
        <v>417</v>
      </c>
      <c r="D50" s="57" t="s">
        <v>418</v>
      </c>
      <c r="E50" s="58">
        <v>1970</v>
      </c>
      <c r="F50" s="59" t="s">
        <v>11</v>
      </c>
      <c r="G50" s="60" t="s">
        <v>314</v>
      </c>
      <c r="H50" s="61" t="s">
        <v>314</v>
      </c>
      <c r="I50" t="str">
        <f t="shared" si="0"/>
        <v>N</v>
      </c>
      <c r="J50" t="str">
        <f t="shared" si="1"/>
        <v>N</v>
      </c>
      <c r="K50" t="e">
        <f>IF(#REF!="A",IF($F50="A",$I$1,$P$1),$P$1)</f>
        <v>#REF!</v>
      </c>
      <c r="L50" t="e">
        <f>IF(#REF!="A",IF($F50="B",$I$1,$P$1),$P$1)</f>
        <v>#REF!</v>
      </c>
      <c r="M50" t="e">
        <f>IF(#REF!="A",IF($F50="C",$I$1,IF($F50="D",$I$1,IF($F50="E",$I$1,$P$1))),$P$1)</f>
        <v>#REF!</v>
      </c>
      <c r="N50" t="e">
        <f>IF(#REF!="A",IF($F50="F",$I$1,IF($F50="G",$I$1,IF($F50="H",$I$1,$P$1))),$P$1)</f>
        <v>#REF!</v>
      </c>
      <c r="O50" t="str">
        <f t="shared" si="2"/>
        <v>N</v>
      </c>
      <c r="P50" t="str">
        <f t="shared" si="3"/>
        <v>N</v>
      </c>
    </row>
    <row r="51" spans="1:16" ht="12.75">
      <c r="A51" s="46">
        <v>49</v>
      </c>
      <c r="B51" s="62">
        <v>63</v>
      </c>
      <c r="C51" s="56" t="s">
        <v>419</v>
      </c>
      <c r="D51" s="57" t="s">
        <v>420</v>
      </c>
      <c r="E51" s="58">
        <v>1977</v>
      </c>
      <c r="F51" s="59" t="s">
        <v>11</v>
      </c>
      <c r="G51" s="60" t="s">
        <v>314</v>
      </c>
      <c r="H51" s="61" t="s">
        <v>314</v>
      </c>
      <c r="I51" t="str">
        <f t="shared" si="0"/>
        <v>N</v>
      </c>
      <c r="J51" t="str">
        <f t="shared" si="1"/>
        <v>N</v>
      </c>
      <c r="K51" t="e">
        <f>IF(#REF!="A",IF($F51="A",$I$1,$P$1),$P$1)</f>
        <v>#REF!</v>
      </c>
      <c r="L51" t="e">
        <f>IF(#REF!="A",IF($F51="B",$I$1,$P$1),$P$1)</f>
        <v>#REF!</v>
      </c>
      <c r="M51" t="e">
        <f>IF(#REF!="A",IF($F51="C",$I$1,IF($F51="D",$I$1,IF($F51="E",$I$1,$P$1))),$P$1)</f>
        <v>#REF!</v>
      </c>
      <c r="N51" t="e">
        <f>IF(#REF!="A",IF($F51="F",$I$1,IF($F51="G",$I$1,IF($F51="H",$I$1,$P$1))),$P$1)</f>
        <v>#REF!</v>
      </c>
      <c r="O51" t="str">
        <f t="shared" si="2"/>
        <v>N</v>
      </c>
      <c r="P51" t="str">
        <f t="shared" si="3"/>
        <v>N</v>
      </c>
    </row>
    <row r="52" spans="1:16" ht="12.75">
      <c r="A52" s="54">
        <v>50</v>
      </c>
      <c r="B52" s="62">
        <v>64</v>
      </c>
      <c r="C52" s="56" t="s">
        <v>421</v>
      </c>
      <c r="D52" s="57" t="s">
        <v>422</v>
      </c>
      <c r="E52" s="58">
        <v>1974</v>
      </c>
      <c r="F52" s="59" t="s">
        <v>11</v>
      </c>
      <c r="G52" s="60" t="s">
        <v>314</v>
      </c>
      <c r="H52" s="61" t="s">
        <v>314</v>
      </c>
      <c r="I52" t="str">
        <f t="shared" si="0"/>
        <v>N</v>
      </c>
      <c r="J52" t="str">
        <f t="shared" si="1"/>
        <v>N</v>
      </c>
      <c r="K52" t="e">
        <f>IF(#REF!="A",IF($F52="A",$I$1,$P$1),$P$1)</f>
        <v>#REF!</v>
      </c>
      <c r="L52" t="e">
        <f>IF(#REF!="A",IF($F52="B",$I$1,$P$1),$P$1)</f>
        <v>#REF!</v>
      </c>
      <c r="M52" t="e">
        <f>IF(#REF!="A",IF($F52="C",$I$1,IF($F52="D",$I$1,IF($F52="E",$I$1,$P$1))),$P$1)</f>
        <v>#REF!</v>
      </c>
      <c r="N52" t="e">
        <f>IF(#REF!="A",IF($F52="F",$I$1,IF($F52="G",$I$1,IF($F52="H",$I$1,$P$1))),$P$1)</f>
        <v>#REF!</v>
      </c>
      <c r="O52" t="str">
        <f t="shared" si="2"/>
        <v>N</v>
      </c>
      <c r="P52" t="str">
        <f t="shared" si="3"/>
        <v>N</v>
      </c>
    </row>
    <row r="53" spans="1:16" ht="12.75">
      <c r="A53" s="54">
        <v>51</v>
      </c>
      <c r="B53" s="62">
        <v>65</v>
      </c>
      <c r="C53" s="56" t="s">
        <v>423</v>
      </c>
      <c r="D53" s="57" t="s">
        <v>424</v>
      </c>
      <c r="E53" s="58">
        <v>1971</v>
      </c>
      <c r="F53" s="59" t="s">
        <v>11</v>
      </c>
      <c r="G53" s="60" t="s">
        <v>314</v>
      </c>
      <c r="H53" s="61" t="s">
        <v>314</v>
      </c>
      <c r="I53" t="str">
        <f t="shared" si="0"/>
        <v>N</v>
      </c>
      <c r="J53" t="str">
        <f t="shared" si="1"/>
        <v>N</v>
      </c>
      <c r="K53" t="e">
        <f>IF(#REF!="A",IF($F53="A",$I$1,$P$1),$P$1)</f>
        <v>#REF!</v>
      </c>
      <c r="L53" t="e">
        <f>IF(#REF!="A",IF($F53="B",$I$1,$P$1),$P$1)</f>
        <v>#REF!</v>
      </c>
      <c r="M53" t="e">
        <f>IF(#REF!="A",IF($F53="C",$I$1,IF($F53="D",$I$1,IF($F53="E",$I$1,$P$1))),$P$1)</f>
        <v>#REF!</v>
      </c>
      <c r="N53" t="e">
        <f>IF(#REF!="A",IF($F53="F",$I$1,IF($F53="G",$I$1,IF($F53="H",$I$1,$P$1))),$P$1)</f>
        <v>#REF!</v>
      </c>
      <c r="O53" t="str">
        <f t="shared" si="2"/>
        <v>N</v>
      </c>
      <c r="P53" t="str">
        <f t="shared" si="3"/>
        <v>N</v>
      </c>
    </row>
    <row r="54" spans="1:16" ht="12.75">
      <c r="A54" s="46">
        <v>52</v>
      </c>
      <c r="B54" s="62">
        <v>66</v>
      </c>
      <c r="C54" s="56" t="s">
        <v>425</v>
      </c>
      <c r="D54" s="57" t="s">
        <v>424</v>
      </c>
      <c r="E54" s="58">
        <v>1991</v>
      </c>
      <c r="F54" s="59" t="s">
        <v>11</v>
      </c>
      <c r="G54" s="60" t="s">
        <v>314</v>
      </c>
      <c r="H54" s="61" t="s">
        <v>314</v>
      </c>
      <c r="I54" t="str">
        <f t="shared" si="0"/>
        <v>N</v>
      </c>
      <c r="J54" t="str">
        <f t="shared" si="1"/>
        <v>N</v>
      </c>
      <c r="K54" t="e">
        <f>IF(#REF!="A",IF($F54="A",$I$1,$P$1),$P$1)</f>
        <v>#REF!</v>
      </c>
      <c r="L54" t="e">
        <f>IF(#REF!="A",IF($F54="B",$I$1,$P$1),$P$1)</f>
        <v>#REF!</v>
      </c>
      <c r="M54" t="e">
        <f>IF(#REF!="A",IF($F54="C",$I$1,IF($F54="D",$I$1,IF($F54="E",$I$1,$P$1))),$P$1)</f>
        <v>#REF!</v>
      </c>
      <c r="N54" t="e">
        <f>IF(#REF!="A",IF($F54="F",$I$1,IF($F54="G",$I$1,IF($F54="H",$I$1,$P$1))),$P$1)</f>
        <v>#REF!</v>
      </c>
      <c r="O54" t="str">
        <f t="shared" si="2"/>
        <v>N</v>
      </c>
      <c r="P54" t="str">
        <f t="shared" si="3"/>
        <v>N</v>
      </c>
    </row>
    <row r="55" spans="1:16" ht="12.75">
      <c r="A55" s="54">
        <v>53</v>
      </c>
      <c r="B55" s="62">
        <v>67</v>
      </c>
      <c r="C55" s="56" t="s">
        <v>426</v>
      </c>
      <c r="D55" s="57" t="s">
        <v>427</v>
      </c>
      <c r="E55" s="58">
        <v>1980</v>
      </c>
      <c r="F55" s="59" t="s">
        <v>11</v>
      </c>
      <c r="G55" s="60" t="s">
        <v>314</v>
      </c>
      <c r="H55" s="61" t="s">
        <v>314</v>
      </c>
      <c r="I55" t="str">
        <f t="shared" si="0"/>
        <v>N</v>
      </c>
      <c r="J55" t="str">
        <f t="shared" si="1"/>
        <v>N</v>
      </c>
      <c r="K55" t="e">
        <f>IF(#REF!="A",IF($F55="A",$I$1,$P$1),$P$1)</f>
        <v>#REF!</v>
      </c>
      <c r="L55" t="e">
        <f>IF(#REF!="A",IF($F55="B",$I$1,$P$1),$P$1)</f>
        <v>#REF!</v>
      </c>
      <c r="M55" t="e">
        <f>IF(#REF!="A",IF($F55="C",$I$1,IF($F55="D",$I$1,IF($F55="E",$I$1,$P$1))),$P$1)</f>
        <v>#REF!</v>
      </c>
      <c r="N55" t="e">
        <f>IF(#REF!="A",IF($F55="F",$I$1,IF($F55="G",$I$1,IF($F55="H",$I$1,$P$1))),$P$1)</f>
        <v>#REF!</v>
      </c>
      <c r="O55" t="str">
        <f t="shared" si="2"/>
        <v>N</v>
      </c>
      <c r="P55" t="str">
        <f t="shared" si="3"/>
        <v>N</v>
      </c>
    </row>
    <row r="56" spans="1:16" ht="12.75">
      <c r="A56" s="54">
        <v>54</v>
      </c>
      <c r="B56" s="62">
        <v>68</v>
      </c>
      <c r="C56" s="56" t="s">
        <v>428</v>
      </c>
      <c r="D56" s="57" t="s">
        <v>429</v>
      </c>
      <c r="E56" s="58">
        <v>1985</v>
      </c>
      <c r="F56" s="59" t="s">
        <v>11</v>
      </c>
      <c r="G56" s="60" t="s">
        <v>314</v>
      </c>
      <c r="H56" s="61" t="s">
        <v>314</v>
      </c>
      <c r="I56" t="str">
        <f t="shared" si="0"/>
        <v>N</v>
      </c>
      <c r="J56" t="str">
        <f t="shared" si="1"/>
        <v>N</v>
      </c>
      <c r="K56" t="e">
        <f>IF(#REF!="A",IF($F56="A",$I$1,$P$1),$P$1)</f>
        <v>#REF!</v>
      </c>
      <c r="L56" t="e">
        <f>IF(#REF!="A",IF($F56="B",$I$1,$P$1),$P$1)</f>
        <v>#REF!</v>
      </c>
      <c r="M56" t="e">
        <f>IF(#REF!="A",IF($F56="C",$I$1,IF($F56="D",$I$1,IF($F56="E",$I$1,$P$1))),$P$1)</f>
        <v>#REF!</v>
      </c>
      <c r="N56" t="e">
        <f>IF(#REF!="A",IF($F56="F",$I$1,IF($F56="G",$I$1,IF($F56="H",$I$1,$P$1))),$P$1)</f>
        <v>#REF!</v>
      </c>
      <c r="O56" t="str">
        <f t="shared" si="2"/>
        <v>N</v>
      </c>
      <c r="P56" t="str">
        <f t="shared" si="3"/>
        <v>N</v>
      </c>
    </row>
    <row r="57" spans="1:16" ht="12.75">
      <c r="A57" s="46">
        <v>55</v>
      </c>
      <c r="B57" s="55">
        <v>69</v>
      </c>
      <c r="C57" s="56" t="s">
        <v>423</v>
      </c>
      <c r="D57" s="57" t="s">
        <v>430</v>
      </c>
      <c r="E57" s="58">
        <v>1969</v>
      </c>
      <c r="F57" s="59" t="s">
        <v>11</v>
      </c>
      <c r="G57" s="60" t="s">
        <v>314</v>
      </c>
      <c r="H57" s="61" t="s">
        <v>314</v>
      </c>
      <c r="I57" t="str">
        <f t="shared" si="0"/>
        <v>N</v>
      </c>
      <c r="J57" t="str">
        <f t="shared" si="1"/>
        <v>N</v>
      </c>
      <c r="K57" t="e">
        <f>IF(#REF!="A",IF($F57="A",$I$1,$P$1),$P$1)</f>
        <v>#REF!</v>
      </c>
      <c r="L57" t="e">
        <f>IF(#REF!="A",IF($F57="B",$I$1,$P$1),$P$1)</f>
        <v>#REF!</v>
      </c>
      <c r="M57" t="e">
        <f>IF(#REF!="A",IF($F57="C",$I$1,IF($F57="D",$I$1,IF($F57="E",$I$1,$P$1))),$P$1)</f>
        <v>#REF!</v>
      </c>
      <c r="N57" t="e">
        <f>IF(#REF!="A",IF($F57="F",$I$1,IF($F57="G",$I$1,IF($F57="H",$I$1,$P$1))),$P$1)</f>
        <v>#REF!</v>
      </c>
      <c r="O57" t="str">
        <f t="shared" si="2"/>
        <v>N</v>
      </c>
      <c r="P57" t="str">
        <f t="shared" si="3"/>
        <v>N</v>
      </c>
    </row>
    <row r="58" spans="1:16" ht="12.75">
      <c r="A58" s="54">
        <v>56</v>
      </c>
      <c r="B58" s="55">
        <v>70</v>
      </c>
      <c r="C58" s="56" t="s">
        <v>431</v>
      </c>
      <c r="D58" s="57" t="s">
        <v>344</v>
      </c>
      <c r="E58" s="58">
        <v>1970</v>
      </c>
      <c r="F58" s="59" t="s">
        <v>11</v>
      </c>
      <c r="G58" s="60" t="s">
        <v>314</v>
      </c>
      <c r="H58" s="61" t="s">
        <v>314</v>
      </c>
      <c r="I58" t="str">
        <f t="shared" si="0"/>
        <v>N</v>
      </c>
      <c r="J58" t="str">
        <f t="shared" si="1"/>
        <v>N</v>
      </c>
      <c r="K58" t="e">
        <f>IF(#REF!="A",IF($F58="A",$I$1,$P$1),$P$1)</f>
        <v>#REF!</v>
      </c>
      <c r="L58" t="e">
        <f>IF(#REF!="A",IF($F58="B",$I$1,$P$1),$P$1)</f>
        <v>#REF!</v>
      </c>
      <c r="M58" t="e">
        <f>IF(#REF!="A",IF($F58="C",$I$1,IF($F58="D",$I$1,IF($F58="E",$I$1,$P$1))),$P$1)</f>
        <v>#REF!</v>
      </c>
      <c r="N58" t="e">
        <f>IF(#REF!="A",IF($F58="F",$I$1,IF($F58="G",$I$1,IF($F58="H",$I$1,$P$1))),$P$1)</f>
        <v>#REF!</v>
      </c>
      <c r="O58" t="str">
        <f t="shared" si="2"/>
        <v>N</v>
      </c>
      <c r="P58" t="str">
        <f t="shared" si="3"/>
        <v>N</v>
      </c>
    </row>
    <row r="59" spans="1:16" ht="12.75">
      <c r="A59" s="54">
        <v>57</v>
      </c>
      <c r="B59" s="55">
        <v>71</v>
      </c>
      <c r="C59" s="56" t="s">
        <v>432</v>
      </c>
      <c r="D59" s="57" t="s">
        <v>433</v>
      </c>
      <c r="E59" s="58">
        <v>1971</v>
      </c>
      <c r="F59" s="59" t="s">
        <v>11</v>
      </c>
      <c r="G59" s="60" t="s">
        <v>11</v>
      </c>
      <c r="H59" s="61" t="s">
        <v>314</v>
      </c>
      <c r="I59" t="str">
        <f t="shared" si="0"/>
        <v>A</v>
      </c>
      <c r="J59" t="str">
        <f t="shared" si="1"/>
        <v>N</v>
      </c>
      <c r="K59" t="e">
        <f>IF(#REF!="A",IF($F59="A",$I$1,$P$1),$P$1)</f>
        <v>#REF!</v>
      </c>
      <c r="L59" t="e">
        <f>IF(#REF!="A",IF($F59="B",$I$1,$P$1),$P$1)</f>
        <v>#REF!</v>
      </c>
      <c r="M59" t="e">
        <f>IF(#REF!="A",IF($F59="C",$I$1,IF($F59="D",$I$1,IF($F59="E",$I$1,$P$1))),$P$1)</f>
        <v>#REF!</v>
      </c>
      <c r="N59" t="e">
        <f>IF(#REF!="A",IF($F59="F",$I$1,IF($F59="G",$I$1,IF($F59="H",$I$1,$P$1))),$P$1)</f>
        <v>#REF!</v>
      </c>
      <c r="O59" t="str">
        <f t="shared" si="2"/>
        <v>N</v>
      </c>
      <c r="P59" t="str">
        <f t="shared" si="3"/>
        <v>N</v>
      </c>
    </row>
    <row r="60" spans="1:16" ht="12.75">
      <c r="A60" s="46">
        <v>58</v>
      </c>
      <c r="B60" s="55">
        <v>73</v>
      </c>
      <c r="C60" s="56" t="s">
        <v>434</v>
      </c>
      <c r="D60" s="57" t="s">
        <v>435</v>
      </c>
      <c r="E60" s="58">
        <v>1973</v>
      </c>
      <c r="F60" s="59" t="s">
        <v>11</v>
      </c>
      <c r="G60" s="60" t="s">
        <v>11</v>
      </c>
      <c r="H60" s="61" t="s">
        <v>314</v>
      </c>
      <c r="I60" t="str">
        <f t="shared" si="0"/>
        <v>A</v>
      </c>
      <c r="J60" t="str">
        <f t="shared" si="1"/>
        <v>N</v>
      </c>
      <c r="K60" t="e">
        <f>IF(#REF!="A",IF($F60="A",$I$1,$P$1),$P$1)</f>
        <v>#REF!</v>
      </c>
      <c r="L60" t="e">
        <f>IF(#REF!="A",IF($F60="B",$I$1,$P$1),$P$1)</f>
        <v>#REF!</v>
      </c>
      <c r="M60" t="e">
        <f>IF(#REF!="A",IF($F60="C",$I$1,IF($F60="D",$I$1,IF($F60="E",$I$1,$P$1))),$P$1)</f>
        <v>#REF!</v>
      </c>
      <c r="N60" t="e">
        <f>IF(#REF!="A",IF($F60="F",$I$1,IF($F60="G",$I$1,IF($F60="H",$I$1,$P$1))),$P$1)</f>
        <v>#REF!</v>
      </c>
      <c r="O60" t="str">
        <f t="shared" si="2"/>
        <v>N</v>
      </c>
      <c r="P60" t="str">
        <f t="shared" si="3"/>
        <v>N</v>
      </c>
    </row>
    <row r="61" spans="1:16" ht="12.75">
      <c r="A61" s="54">
        <v>59</v>
      </c>
      <c r="B61" s="55">
        <v>74</v>
      </c>
      <c r="C61" s="56" t="s">
        <v>436</v>
      </c>
      <c r="D61" s="57" t="s">
        <v>437</v>
      </c>
      <c r="E61" s="58">
        <v>1974</v>
      </c>
      <c r="F61" s="59" t="s">
        <v>11</v>
      </c>
      <c r="G61" s="60" t="s">
        <v>314</v>
      </c>
      <c r="H61" s="61" t="s">
        <v>314</v>
      </c>
      <c r="I61" t="str">
        <f t="shared" si="0"/>
        <v>N</v>
      </c>
      <c r="J61" t="str">
        <f t="shared" si="1"/>
        <v>N</v>
      </c>
      <c r="K61" t="e">
        <f>IF(#REF!="A",IF($F61="A",$I$1,$P$1),$P$1)</f>
        <v>#REF!</v>
      </c>
      <c r="L61" t="e">
        <f>IF(#REF!="A",IF($F61="B",$I$1,$P$1),$P$1)</f>
        <v>#REF!</v>
      </c>
      <c r="M61" t="e">
        <f>IF(#REF!="A",IF($F61="C",$I$1,IF($F61="D",$I$1,IF($F61="E",$I$1,$P$1))),$P$1)</f>
        <v>#REF!</v>
      </c>
      <c r="N61" t="e">
        <f>IF(#REF!="A",IF($F61="F",$I$1,IF($F61="G",$I$1,IF($F61="H",$I$1,$P$1))),$P$1)</f>
        <v>#REF!</v>
      </c>
      <c r="O61" t="str">
        <f t="shared" si="2"/>
        <v>N</v>
      </c>
      <c r="P61" t="str">
        <f t="shared" si="3"/>
        <v>N</v>
      </c>
    </row>
    <row r="62" spans="1:16" ht="12.75">
      <c r="A62" s="54">
        <v>60</v>
      </c>
      <c r="B62" s="55">
        <v>75</v>
      </c>
      <c r="C62" s="56" t="s">
        <v>438</v>
      </c>
      <c r="D62" s="57" t="s">
        <v>439</v>
      </c>
      <c r="E62" s="58">
        <v>1975</v>
      </c>
      <c r="F62" s="59" t="s">
        <v>11</v>
      </c>
      <c r="G62" s="60" t="s">
        <v>314</v>
      </c>
      <c r="H62" s="61" t="s">
        <v>314</v>
      </c>
      <c r="I62" t="str">
        <f t="shared" si="0"/>
        <v>N</v>
      </c>
      <c r="J62" t="str">
        <f t="shared" si="1"/>
        <v>N</v>
      </c>
      <c r="K62" t="e">
        <f>IF(#REF!="A",IF($F62="A",$I$1,$P$1),$P$1)</f>
        <v>#REF!</v>
      </c>
      <c r="L62" t="e">
        <f>IF(#REF!="A",IF($F62="B",$I$1,$P$1),$P$1)</f>
        <v>#REF!</v>
      </c>
      <c r="M62" t="e">
        <f>IF(#REF!="A",IF($F62="C",$I$1,IF($F62="D",$I$1,IF($F62="E",$I$1,$P$1))),$P$1)</f>
        <v>#REF!</v>
      </c>
      <c r="N62" t="e">
        <f>IF(#REF!="A",IF($F62="F",$I$1,IF($F62="G",$I$1,IF($F62="H",$I$1,$P$1))),$P$1)</f>
        <v>#REF!</v>
      </c>
      <c r="O62" t="str">
        <f t="shared" si="2"/>
        <v>N</v>
      </c>
      <c r="P62" t="str">
        <f t="shared" si="3"/>
        <v>N</v>
      </c>
    </row>
    <row r="63" spans="1:16" ht="12.75">
      <c r="A63" s="46">
        <v>61</v>
      </c>
      <c r="B63" s="55">
        <v>76</v>
      </c>
      <c r="C63" s="56" t="s">
        <v>440</v>
      </c>
      <c r="D63" s="57" t="s">
        <v>369</v>
      </c>
      <c r="E63" s="58">
        <v>1976</v>
      </c>
      <c r="F63" s="59" t="s">
        <v>11</v>
      </c>
      <c r="G63" s="60" t="s">
        <v>314</v>
      </c>
      <c r="H63" s="61" t="s">
        <v>314</v>
      </c>
      <c r="I63" t="str">
        <f t="shared" si="0"/>
        <v>N</v>
      </c>
      <c r="J63" t="str">
        <f t="shared" si="1"/>
        <v>N</v>
      </c>
      <c r="K63" t="e">
        <f>IF(#REF!="A",IF($F63="A",$I$1,$P$1),$P$1)</f>
        <v>#REF!</v>
      </c>
      <c r="L63" t="e">
        <f>IF(#REF!="A",IF($F63="B",$I$1,$P$1),$P$1)</f>
        <v>#REF!</v>
      </c>
      <c r="M63" t="e">
        <f>IF(#REF!="A",IF($F63="C",$I$1,IF($F63="D",$I$1,IF($F63="E",$I$1,$P$1))),$P$1)</f>
        <v>#REF!</v>
      </c>
      <c r="N63" t="e">
        <f>IF(#REF!="A",IF($F63="F",$I$1,IF($F63="G",$I$1,IF($F63="H",$I$1,$P$1))),$P$1)</f>
        <v>#REF!</v>
      </c>
      <c r="O63" t="str">
        <f t="shared" si="2"/>
        <v>N</v>
      </c>
      <c r="P63" t="str">
        <f t="shared" si="3"/>
        <v>N</v>
      </c>
    </row>
    <row r="64" spans="1:16" ht="12.75">
      <c r="A64" s="54">
        <v>62</v>
      </c>
      <c r="B64" s="55">
        <v>77</v>
      </c>
      <c r="C64" s="56" t="s">
        <v>441</v>
      </c>
      <c r="D64" s="57" t="s">
        <v>442</v>
      </c>
      <c r="E64" s="58">
        <v>1977</v>
      </c>
      <c r="F64" s="59" t="s">
        <v>11</v>
      </c>
      <c r="G64" s="60" t="s">
        <v>11</v>
      </c>
      <c r="H64" s="61" t="s">
        <v>11</v>
      </c>
      <c r="I64" t="str">
        <f t="shared" si="0"/>
        <v>A</v>
      </c>
      <c r="J64" t="str">
        <f t="shared" si="1"/>
        <v>N</v>
      </c>
      <c r="K64" t="e">
        <f>IF(#REF!="A",IF($F64="A",$I$1,$P$1),$P$1)</f>
        <v>#REF!</v>
      </c>
      <c r="L64" t="e">
        <f>IF(#REF!="A",IF($F64="B",$I$1,$P$1),$P$1)</f>
        <v>#REF!</v>
      </c>
      <c r="M64" t="e">
        <f>IF(#REF!="A",IF($F64="C",$I$1,IF($F64="D",$I$1,IF($F64="E",$I$1,$P$1))),$P$1)</f>
        <v>#REF!</v>
      </c>
      <c r="N64" t="e">
        <f>IF(#REF!="A",IF($F64="F",$I$1,IF($F64="G",$I$1,IF($F64="H",$I$1,$P$1))),$P$1)</f>
        <v>#REF!</v>
      </c>
      <c r="O64" t="str">
        <f t="shared" si="2"/>
        <v>A</v>
      </c>
      <c r="P64" t="str">
        <f t="shared" si="3"/>
        <v>N</v>
      </c>
    </row>
    <row r="65" spans="1:16" ht="12.75">
      <c r="A65" s="54">
        <v>63</v>
      </c>
      <c r="B65" s="55">
        <v>78</v>
      </c>
      <c r="C65" s="56" t="s">
        <v>443</v>
      </c>
      <c r="D65" s="57" t="s">
        <v>444</v>
      </c>
      <c r="E65" s="58">
        <v>1978</v>
      </c>
      <c r="F65" s="59" t="s">
        <v>11</v>
      </c>
      <c r="G65" s="60" t="s">
        <v>314</v>
      </c>
      <c r="H65" s="61" t="s">
        <v>314</v>
      </c>
      <c r="I65" t="str">
        <f t="shared" si="0"/>
        <v>N</v>
      </c>
      <c r="J65" t="str">
        <f t="shared" si="1"/>
        <v>N</v>
      </c>
      <c r="K65" t="e">
        <f>IF(#REF!="A",IF($F65="A",$I$1,$P$1),$P$1)</f>
        <v>#REF!</v>
      </c>
      <c r="L65" t="e">
        <f>IF(#REF!="A",IF($F65="B",$I$1,$P$1),$P$1)</f>
        <v>#REF!</v>
      </c>
      <c r="M65" t="e">
        <f>IF(#REF!="A",IF($F65="C",$I$1,IF($F65="D",$I$1,IF($F65="E",$I$1,$P$1))),$P$1)</f>
        <v>#REF!</v>
      </c>
      <c r="N65" t="e">
        <f>IF(#REF!="A",IF($F65="F",$I$1,IF($F65="G",$I$1,IF($F65="H",$I$1,$P$1))),$P$1)</f>
        <v>#REF!</v>
      </c>
      <c r="O65" t="str">
        <f t="shared" si="2"/>
        <v>N</v>
      </c>
      <c r="P65" t="str">
        <f t="shared" si="3"/>
        <v>N</v>
      </c>
    </row>
    <row r="66" spans="1:16" ht="12.75">
      <c r="A66" s="46">
        <v>64</v>
      </c>
      <c r="B66" s="55">
        <v>80</v>
      </c>
      <c r="C66" s="56" t="s">
        <v>445</v>
      </c>
      <c r="D66" s="57" t="s">
        <v>360</v>
      </c>
      <c r="E66" s="58">
        <v>1980</v>
      </c>
      <c r="F66" s="59" t="s">
        <v>11</v>
      </c>
      <c r="G66" s="60" t="s">
        <v>314</v>
      </c>
      <c r="H66" s="61" t="s">
        <v>314</v>
      </c>
      <c r="I66" t="str">
        <f t="shared" si="0"/>
        <v>N</v>
      </c>
      <c r="J66" t="str">
        <f t="shared" si="1"/>
        <v>N</v>
      </c>
      <c r="K66" t="e">
        <f>IF(#REF!="A",IF($F66="A",$I$1,$P$1),$P$1)</f>
        <v>#REF!</v>
      </c>
      <c r="L66" t="e">
        <f>IF(#REF!="A",IF($F66="B",$I$1,$P$1),$P$1)</f>
        <v>#REF!</v>
      </c>
      <c r="M66" t="e">
        <f>IF(#REF!="A",IF($F66="C",$I$1,IF($F66="D",$I$1,IF($F66="E",$I$1,$P$1))),$P$1)</f>
        <v>#REF!</v>
      </c>
      <c r="N66" t="e">
        <f>IF(#REF!="A",IF($F66="F",$I$1,IF($F66="G",$I$1,IF($F66="H",$I$1,$P$1))),$P$1)</f>
        <v>#REF!</v>
      </c>
      <c r="O66" t="str">
        <f t="shared" si="2"/>
        <v>N</v>
      </c>
      <c r="P66" t="str">
        <f t="shared" si="3"/>
        <v>N</v>
      </c>
    </row>
    <row r="67" spans="1:16" ht="12.75">
      <c r="A67" s="54">
        <v>65</v>
      </c>
      <c r="B67" s="55">
        <v>81</v>
      </c>
      <c r="C67" s="56" t="s">
        <v>446</v>
      </c>
      <c r="D67" s="67" t="s">
        <v>435</v>
      </c>
      <c r="E67" s="58">
        <v>1981</v>
      </c>
      <c r="F67" s="59" t="s">
        <v>11</v>
      </c>
      <c r="G67" s="60" t="s">
        <v>11</v>
      </c>
      <c r="H67" s="61" t="s">
        <v>314</v>
      </c>
      <c r="I67" t="str">
        <f aca="true" t="shared" si="4" ref="I67:I130">IF(G67="A",IF($F67="A",$I$1,IF($F67="B",$I$1,IF($F67="C",$I$1,IF($F67="D",$I$1,IF($F67="E",$I$1,$P$1))))),$P$1)</f>
        <v>A</v>
      </c>
      <c r="J67" t="str">
        <f aca="true" t="shared" si="5" ref="J67:J130">IF(G67="A",IF($F67="F",$I$1,IF($F67="G",$I$1,IF($F67="H",$I$1,$P$1))),$P$1)</f>
        <v>N</v>
      </c>
      <c r="K67" t="e">
        <f>IF(#REF!="A",IF($F67="A",$I$1,$P$1),$P$1)</f>
        <v>#REF!</v>
      </c>
      <c r="L67" t="e">
        <f>IF(#REF!="A",IF($F67="B",$I$1,$P$1),$P$1)</f>
        <v>#REF!</v>
      </c>
      <c r="M67" t="e">
        <f>IF(#REF!="A",IF($F67="C",$I$1,IF($F67="D",$I$1,IF($F67="E",$I$1,$P$1))),$P$1)</f>
        <v>#REF!</v>
      </c>
      <c r="N67" t="e">
        <f>IF(#REF!="A",IF($F67="F",$I$1,IF($F67="G",$I$1,IF($F67="H",$I$1,$P$1))),$P$1)</f>
        <v>#REF!</v>
      </c>
      <c r="O67" t="str">
        <f aca="true" t="shared" si="6" ref="O67:O130">IF(H67="A",IF($F67="A",$I$1,IF($F67="B",$I$1,IF($F67="C",$I$1,IF($F67="D",$I$1,IF($F67="E",$I$1,$P$1))))),$P$1)</f>
        <v>N</v>
      </c>
      <c r="P67" t="str">
        <f aca="true" t="shared" si="7" ref="P67:P130">IF(H67="A",IF($F67="F",$I$1,IF($F67="G",$I$1,IF($F67="H",$I$1,$P$1))),$P$1)</f>
        <v>N</v>
      </c>
    </row>
    <row r="68" spans="1:16" ht="12.75">
      <c r="A68" s="54">
        <v>66</v>
      </c>
      <c r="B68" s="55">
        <v>82</v>
      </c>
      <c r="C68" s="56" t="s">
        <v>447</v>
      </c>
      <c r="D68" s="57" t="s">
        <v>437</v>
      </c>
      <c r="E68" s="58">
        <v>1974</v>
      </c>
      <c r="F68" s="59" t="s">
        <v>11</v>
      </c>
      <c r="G68" s="60" t="s">
        <v>314</v>
      </c>
      <c r="H68" s="61" t="s">
        <v>314</v>
      </c>
      <c r="I68" t="str">
        <f t="shared" si="4"/>
        <v>N</v>
      </c>
      <c r="J68" t="str">
        <f t="shared" si="5"/>
        <v>N</v>
      </c>
      <c r="K68" t="e">
        <f>IF(#REF!="A",IF($F68="A",$I$1,$P$1),$P$1)</f>
        <v>#REF!</v>
      </c>
      <c r="L68" t="e">
        <f>IF(#REF!="A",IF($F68="B",$I$1,$P$1),$P$1)</f>
        <v>#REF!</v>
      </c>
      <c r="M68" t="e">
        <f>IF(#REF!="A",IF($F68="C",$I$1,IF($F68="D",$I$1,IF($F68="E",$I$1,$P$1))),$P$1)</f>
        <v>#REF!</v>
      </c>
      <c r="N68" t="e">
        <f>IF(#REF!="A",IF($F68="F",$I$1,IF($F68="G",$I$1,IF($F68="H",$I$1,$P$1))),$P$1)</f>
        <v>#REF!</v>
      </c>
      <c r="O68" t="str">
        <f t="shared" si="6"/>
        <v>N</v>
      </c>
      <c r="P68" t="str">
        <f t="shared" si="7"/>
        <v>N</v>
      </c>
    </row>
    <row r="69" spans="1:16" ht="12.75">
      <c r="A69" s="46">
        <v>67</v>
      </c>
      <c r="B69" s="55">
        <v>84</v>
      </c>
      <c r="C69" s="56" t="s">
        <v>448</v>
      </c>
      <c r="D69" s="57" t="s">
        <v>449</v>
      </c>
      <c r="E69" s="58">
        <v>1984</v>
      </c>
      <c r="F69" s="59" t="s">
        <v>11</v>
      </c>
      <c r="G69" s="60" t="s">
        <v>314</v>
      </c>
      <c r="H69" s="61" t="s">
        <v>314</v>
      </c>
      <c r="I69" t="str">
        <f t="shared" si="4"/>
        <v>N</v>
      </c>
      <c r="J69" t="str">
        <f t="shared" si="5"/>
        <v>N</v>
      </c>
      <c r="K69" t="e">
        <f>IF(#REF!="A",IF($F69="A",$I$1,$P$1),$P$1)</f>
        <v>#REF!</v>
      </c>
      <c r="L69" t="e">
        <f>IF(#REF!="A",IF($F69="B",$I$1,$P$1),$P$1)</f>
        <v>#REF!</v>
      </c>
      <c r="M69" t="e">
        <f>IF(#REF!="A",IF($F69="C",$I$1,IF($F69="D",$I$1,IF($F69="E",$I$1,$P$1))),$P$1)</f>
        <v>#REF!</v>
      </c>
      <c r="N69" t="e">
        <f>IF(#REF!="A",IF($F69="F",$I$1,IF($F69="G",$I$1,IF($F69="H",$I$1,$P$1))),$P$1)</f>
        <v>#REF!</v>
      </c>
      <c r="O69" t="str">
        <f t="shared" si="6"/>
        <v>N</v>
      </c>
      <c r="P69" t="str">
        <f t="shared" si="7"/>
        <v>N</v>
      </c>
    </row>
    <row r="70" spans="1:16" ht="12.75">
      <c r="A70" s="54">
        <v>68</v>
      </c>
      <c r="B70" s="55">
        <v>85</v>
      </c>
      <c r="C70" s="56" t="s">
        <v>450</v>
      </c>
      <c r="D70" s="57" t="s">
        <v>451</v>
      </c>
      <c r="E70" s="58">
        <v>1969</v>
      </c>
      <c r="F70" s="59" t="s">
        <v>11</v>
      </c>
      <c r="G70" s="60" t="s">
        <v>314</v>
      </c>
      <c r="H70" s="61" t="s">
        <v>314</v>
      </c>
      <c r="I70" t="str">
        <f t="shared" si="4"/>
        <v>N</v>
      </c>
      <c r="J70" t="str">
        <f t="shared" si="5"/>
        <v>N</v>
      </c>
      <c r="K70" t="e">
        <f>IF(#REF!="A",IF($F70="A",$I$1,$P$1),$P$1)</f>
        <v>#REF!</v>
      </c>
      <c r="L70" t="e">
        <f>IF(#REF!="A",IF($F70="B",$I$1,$P$1),$P$1)</f>
        <v>#REF!</v>
      </c>
      <c r="M70" t="e">
        <f>IF(#REF!="A",IF($F70="C",$I$1,IF($F70="D",$I$1,IF($F70="E",$I$1,$P$1))),$P$1)</f>
        <v>#REF!</v>
      </c>
      <c r="N70" t="e">
        <f>IF(#REF!="A",IF($F70="F",$I$1,IF($F70="G",$I$1,IF($F70="H",$I$1,$P$1))),$P$1)</f>
        <v>#REF!</v>
      </c>
      <c r="O70" t="str">
        <f t="shared" si="6"/>
        <v>N</v>
      </c>
      <c r="P70" t="str">
        <f t="shared" si="7"/>
        <v>N</v>
      </c>
    </row>
    <row r="71" spans="1:16" ht="12.75">
      <c r="A71" s="54">
        <v>69</v>
      </c>
      <c r="B71" s="55">
        <v>86</v>
      </c>
      <c r="C71" s="56" t="s">
        <v>452</v>
      </c>
      <c r="D71" s="57" t="s">
        <v>453</v>
      </c>
      <c r="E71" s="58">
        <v>1979</v>
      </c>
      <c r="F71" s="59" t="s">
        <v>11</v>
      </c>
      <c r="G71" s="60" t="s">
        <v>314</v>
      </c>
      <c r="H71" s="61" t="s">
        <v>314</v>
      </c>
      <c r="I71" t="str">
        <f t="shared" si="4"/>
        <v>N</v>
      </c>
      <c r="J71" t="str">
        <f t="shared" si="5"/>
        <v>N</v>
      </c>
      <c r="K71" t="e">
        <f>IF(#REF!="A",IF($F71="A",$I$1,$P$1),$P$1)</f>
        <v>#REF!</v>
      </c>
      <c r="L71" t="e">
        <f>IF(#REF!="A",IF($F71="B",$I$1,$P$1),$P$1)</f>
        <v>#REF!</v>
      </c>
      <c r="M71" t="e">
        <f>IF(#REF!="A",IF($F71="C",$I$1,IF($F71="D",$I$1,IF($F71="E",$I$1,$P$1))),$P$1)</f>
        <v>#REF!</v>
      </c>
      <c r="N71" t="e">
        <f>IF(#REF!="A",IF($F71="F",$I$1,IF($F71="G",$I$1,IF($F71="H",$I$1,$P$1))),$P$1)</f>
        <v>#REF!</v>
      </c>
      <c r="O71" t="str">
        <f t="shared" si="6"/>
        <v>N</v>
      </c>
      <c r="P71" t="str">
        <f t="shared" si="7"/>
        <v>N</v>
      </c>
    </row>
    <row r="72" spans="1:16" ht="12.75">
      <c r="A72" s="46">
        <v>70</v>
      </c>
      <c r="B72" s="55">
        <v>88</v>
      </c>
      <c r="C72" s="56" t="s">
        <v>454</v>
      </c>
      <c r="D72" s="57" t="s">
        <v>455</v>
      </c>
      <c r="E72" s="58">
        <v>1988</v>
      </c>
      <c r="F72" s="59" t="s">
        <v>11</v>
      </c>
      <c r="G72" s="60" t="s">
        <v>11</v>
      </c>
      <c r="H72" s="61" t="s">
        <v>314</v>
      </c>
      <c r="I72" t="str">
        <f t="shared" si="4"/>
        <v>A</v>
      </c>
      <c r="J72" t="str">
        <f t="shared" si="5"/>
        <v>N</v>
      </c>
      <c r="K72" t="e">
        <f>IF(#REF!="A",IF($F72="A",$I$1,$P$1),$P$1)</f>
        <v>#REF!</v>
      </c>
      <c r="L72" t="e">
        <f>IF(#REF!="A",IF($F72="B",$I$1,$P$1),$P$1)</f>
        <v>#REF!</v>
      </c>
      <c r="M72" t="e">
        <f>IF(#REF!="A",IF($F72="C",$I$1,IF($F72="D",$I$1,IF($F72="E",$I$1,$P$1))),$P$1)</f>
        <v>#REF!</v>
      </c>
      <c r="N72" t="e">
        <f>IF(#REF!="A",IF($F72="F",$I$1,IF($F72="G",$I$1,IF($F72="H",$I$1,$P$1))),$P$1)</f>
        <v>#REF!</v>
      </c>
      <c r="O72" t="str">
        <f t="shared" si="6"/>
        <v>N</v>
      </c>
      <c r="P72" t="str">
        <f t="shared" si="7"/>
        <v>N</v>
      </c>
    </row>
    <row r="73" spans="1:16" ht="12.75">
      <c r="A73" s="54">
        <v>71</v>
      </c>
      <c r="B73" s="55">
        <v>90</v>
      </c>
      <c r="C73" s="56" t="s">
        <v>456</v>
      </c>
      <c r="D73" s="57" t="s">
        <v>457</v>
      </c>
      <c r="E73" s="58">
        <v>1990</v>
      </c>
      <c r="F73" s="59" t="s">
        <v>11</v>
      </c>
      <c r="G73" s="60" t="s">
        <v>314</v>
      </c>
      <c r="H73" s="61" t="s">
        <v>314</v>
      </c>
      <c r="I73" t="str">
        <f t="shared" si="4"/>
        <v>N</v>
      </c>
      <c r="J73" t="str">
        <f t="shared" si="5"/>
        <v>N</v>
      </c>
      <c r="K73" t="e">
        <f>IF(#REF!="A",IF($F73="A",$I$1,$P$1),$P$1)</f>
        <v>#REF!</v>
      </c>
      <c r="L73" t="e">
        <f>IF(#REF!="A",IF($F73="B",$I$1,$P$1),$P$1)</f>
        <v>#REF!</v>
      </c>
      <c r="M73" t="e">
        <f>IF(#REF!="A",IF($F73="C",$I$1,IF($F73="D",$I$1,IF($F73="E",$I$1,$P$1))),$P$1)</f>
        <v>#REF!</v>
      </c>
      <c r="N73" t="e">
        <f>IF(#REF!="A",IF($F73="F",$I$1,IF($F73="G",$I$1,IF($F73="H",$I$1,$P$1))),$P$1)</f>
        <v>#REF!</v>
      </c>
      <c r="O73" t="str">
        <f t="shared" si="6"/>
        <v>N</v>
      </c>
      <c r="P73" t="str">
        <f t="shared" si="7"/>
        <v>N</v>
      </c>
    </row>
    <row r="74" spans="1:16" ht="12.75">
      <c r="A74" s="54">
        <v>72</v>
      </c>
      <c r="B74" s="62">
        <v>91</v>
      </c>
      <c r="C74" s="56" t="s">
        <v>458</v>
      </c>
      <c r="D74" s="57" t="s">
        <v>459</v>
      </c>
      <c r="E74" s="58">
        <v>1986</v>
      </c>
      <c r="F74" s="59" t="s">
        <v>11</v>
      </c>
      <c r="G74" s="60" t="s">
        <v>314</v>
      </c>
      <c r="H74" s="61" t="s">
        <v>314</v>
      </c>
      <c r="I74" t="str">
        <f t="shared" si="4"/>
        <v>N</v>
      </c>
      <c r="J74" t="str">
        <f t="shared" si="5"/>
        <v>N</v>
      </c>
      <c r="K74" t="e">
        <f>IF(#REF!="A",IF($F74="A",$I$1,$P$1),$P$1)</f>
        <v>#REF!</v>
      </c>
      <c r="L74" t="e">
        <f>IF(#REF!="A",IF($F74="B",$I$1,$P$1),$P$1)</f>
        <v>#REF!</v>
      </c>
      <c r="M74" t="e">
        <f>IF(#REF!="A",IF($F74="C",$I$1,IF($F74="D",$I$1,IF($F74="E",$I$1,$P$1))),$P$1)</f>
        <v>#REF!</v>
      </c>
      <c r="N74" t="e">
        <f>IF(#REF!="A",IF($F74="F",$I$1,IF($F74="G",$I$1,IF($F74="H",$I$1,$P$1))),$P$1)</f>
        <v>#REF!</v>
      </c>
      <c r="O74" t="str">
        <f t="shared" si="6"/>
        <v>N</v>
      </c>
      <c r="P74" t="str">
        <f t="shared" si="7"/>
        <v>N</v>
      </c>
    </row>
    <row r="75" spans="1:16" ht="12.75">
      <c r="A75" s="46">
        <v>73</v>
      </c>
      <c r="B75" s="62">
        <v>92</v>
      </c>
      <c r="C75" s="56" t="s">
        <v>460</v>
      </c>
      <c r="D75" s="57" t="s">
        <v>461</v>
      </c>
      <c r="E75" s="58">
        <v>1977</v>
      </c>
      <c r="F75" s="59" t="s">
        <v>11</v>
      </c>
      <c r="G75" s="60" t="s">
        <v>314</v>
      </c>
      <c r="H75" s="61" t="s">
        <v>314</v>
      </c>
      <c r="I75" t="str">
        <f t="shared" si="4"/>
        <v>N</v>
      </c>
      <c r="J75" t="str">
        <f t="shared" si="5"/>
        <v>N</v>
      </c>
      <c r="K75" t="e">
        <f>IF(#REF!="A",IF($F75="A",$I$1,$P$1),$P$1)</f>
        <v>#REF!</v>
      </c>
      <c r="L75" t="e">
        <f>IF(#REF!="A",IF($F75="B",$I$1,$P$1),$P$1)</f>
        <v>#REF!</v>
      </c>
      <c r="M75" t="e">
        <f>IF(#REF!="A",IF($F75="C",$I$1,IF($F75="D",$I$1,IF($F75="E",$I$1,$P$1))),$P$1)</f>
        <v>#REF!</v>
      </c>
      <c r="N75" t="e">
        <f>IF(#REF!="A",IF($F75="F",$I$1,IF($F75="G",$I$1,IF($F75="H",$I$1,$P$1))),$P$1)</f>
        <v>#REF!</v>
      </c>
      <c r="O75" t="str">
        <f t="shared" si="6"/>
        <v>N</v>
      </c>
      <c r="P75" t="str">
        <f t="shared" si="7"/>
        <v>N</v>
      </c>
    </row>
    <row r="76" spans="1:16" ht="12.75">
      <c r="A76" s="54">
        <v>74</v>
      </c>
      <c r="B76" s="62">
        <v>93</v>
      </c>
      <c r="C76" s="56" t="s">
        <v>462</v>
      </c>
      <c r="D76" s="57" t="s">
        <v>463</v>
      </c>
      <c r="E76" s="58">
        <v>1977</v>
      </c>
      <c r="F76" s="59" t="s">
        <v>11</v>
      </c>
      <c r="G76" s="60" t="s">
        <v>314</v>
      </c>
      <c r="H76" s="61" t="s">
        <v>314</v>
      </c>
      <c r="I76" t="str">
        <f t="shared" si="4"/>
        <v>N</v>
      </c>
      <c r="J76" t="str">
        <f t="shared" si="5"/>
        <v>N</v>
      </c>
      <c r="K76" t="e">
        <f>IF(#REF!="A",IF($F76="A",$I$1,$P$1),$P$1)</f>
        <v>#REF!</v>
      </c>
      <c r="L76" t="e">
        <f>IF(#REF!="A",IF($F76="B",$I$1,$P$1),$P$1)</f>
        <v>#REF!</v>
      </c>
      <c r="M76" t="e">
        <f>IF(#REF!="A",IF($F76="C",$I$1,IF($F76="D",$I$1,IF($F76="E",$I$1,$P$1))),$P$1)</f>
        <v>#REF!</v>
      </c>
      <c r="N76" t="e">
        <f>IF(#REF!="A",IF($F76="F",$I$1,IF($F76="G",$I$1,IF($F76="H",$I$1,$P$1))),$P$1)</f>
        <v>#REF!</v>
      </c>
      <c r="O76" t="str">
        <f t="shared" si="6"/>
        <v>N</v>
      </c>
      <c r="P76" t="str">
        <f t="shared" si="7"/>
        <v>N</v>
      </c>
    </row>
    <row r="77" spans="1:16" ht="12.75">
      <c r="A77" s="54">
        <v>75</v>
      </c>
      <c r="B77" s="62">
        <v>94</v>
      </c>
      <c r="C77" s="56" t="s">
        <v>464</v>
      </c>
      <c r="D77" s="57" t="s">
        <v>459</v>
      </c>
      <c r="E77" s="58">
        <v>1989</v>
      </c>
      <c r="F77" s="59" t="s">
        <v>11</v>
      </c>
      <c r="G77" s="60" t="s">
        <v>314</v>
      </c>
      <c r="H77" s="61" t="s">
        <v>314</v>
      </c>
      <c r="I77" t="str">
        <f t="shared" si="4"/>
        <v>N</v>
      </c>
      <c r="J77" t="str">
        <f t="shared" si="5"/>
        <v>N</v>
      </c>
      <c r="K77" t="e">
        <f>IF(#REF!="A",IF($F77="A",$I$1,$P$1),$P$1)</f>
        <v>#REF!</v>
      </c>
      <c r="L77" t="e">
        <f>IF(#REF!="A",IF($F77="B",$I$1,$P$1),$P$1)</f>
        <v>#REF!</v>
      </c>
      <c r="M77" t="e">
        <f>IF(#REF!="A",IF($F77="C",$I$1,IF($F77="D",$I$1,IF($F77="E",$I$1,$P$1))),$P$1)</f>
        <v>#REF!</v>
      </c>
      <c r="N77" t="e">
        <f>IF(#REF!="A",IF($F77="F",$I$1,IF($F77="G",$I$1,IF($F77="H",$I$1,$P$1))),$P$1)</f>
        <v>#REF!</v>
      </c>
      <c r="O77" t="str">
        <f t="shared" si="6"/>
        <v>N</v>
      </c>
      <c r="P77" t="str">
        <f t="shared" si="7"/>
        <v>N</v>
      </c>
    </row>
    <row r="78" spans="1:16" ht="12.75">
      <c r="A78" s="46">
        <v>76</v>
      </c>
      <c r="B78" s="62">
        <v>96</v>
      </c>
      <c r="C78" s="56" t="s">
        <v>465</v>
      </c>
      <c r="D78" s="57" t="s">
        <v>466</v>
      </c>
      <c r="E78" s="58">
        <v>1992</v>
      </c>
      <c r="F78" s="59" t="s">
        <v>11</v>
      </c>
      <c r="G78" s="60" t="s">
        <v>314</v>
      </c>
      <c r="H78" s="61" t="s">
        <v>314</v>
      </c>
      <c r="I78" t="str">
        <f t="shared" si="4"/>
        <v>N</v>
      </c>
      <c r="J78" t="str">
        <f t="shared" si="5"/>
        <v>N</v>
      </c>
      <c r="K78" t="e">
        <f>IF(#REF!="A",IF($F78="A",$I$1,$P$1),$P$1)</f>
        <v>#REF!</v>
      </c>
      <c r="L78" t="e">
        <f>IF(#REF!="A",IF($F78="B",$I$1,$P$1),$P$1)</f>
        <v>#REF!</v>
      </c>
      <c r="M78" t="e">
        <f>IF(#REF!="A",IF($F78="C",$I$1,IF($F78="D",$I$1,IF($F78="E",$I$1,$P$1))),$P$1)</f>
        <v>#REF!</v>
      </c>
      <c r="N78" t="e">
        <f>IF(#REF!="A",IF($F78="F",$I$1,IF($F78="G",$I$1,IF($F78="H",$I$1,$P$1))),$P$1)</f>
        <v>#REF!</v>
      </c>
      <c r="O78" t="str">
        <f t="shared" si="6"/>
        <v>N</v>
      </c>
      <c r="P78" t="str">
        <f t="shared" si="7"/>
        <v>N</v>
      </c>
    </row>
    <row r="79" spans="1:16" ht="12.75">
      <c r="A79" s="54">
        <v>77</v>
      </c>
      <c r="B79" s="62">
        <v>97</v>
      </c>
      <c r="C79" s="56" t="s">
        <v>467</v>
      </c>
      <c r="D79" s="57" t="s">
        <v>468</v>
      </c>
      <c r="E79" s="58">
        <v>1975</v>
      </c>
      <c r="F79" s="59" t="s">
        <v>11</v>
      </c>
      <c r="G79" s="60" t="s">
        <v>314</v>
      </c>
      <c r="H79" s="61" t="s">
        <v>314</v>
      </c>
      <c r="I79" t="str">
        <f t="shared" si="4"/>
        <v>N</v>
      </c>
      <c r="J79" t="str">
        <f t="shared" si="5"/>
        <v>N</v>
      </c>
      <c r="K79" t="e">
        <f>IF(#REF!="A",IF($F79="A",$I$1,$P$1),$P$1)</f>
        <v>#REF!</v>
      </c>
      <c r="L79" t="e">
        <f>IF(#REF!="A",IF($F79="B",$I$1,$P$1),$P$1)</f>
        <v>#REF!</v>
      </c>
      <c r="M79" t="e">
        <f>IF(#REF!="A",IF($F79="C",$I$1,IF($F79="D",$I$1,IF($F79="E",$I$1,$P$1))),$P$1)</f>
        <v>#REF!</v>
      </c>
      <c r="N79" t="e">
        <f>IF(#REF!="A",IF($F79="F",$I$1,IF($F79="G",$I$1,IF($F79="H",$I$1,$P$1))),$P$1)</f>
        <v>#REF!</v>
      </c>
      <c r="O79" t="str">
        <f t="shared" si="6"/>
        <v>N</v>
      </c>
      <c r="P79" t="str">
        <f t="shared" si="7"/>
        <v>N</v>
      </c>
    </row>
    <row r="80" spans="1:16" ht="12.75">
      <c r="A80" s="54">
        <v>78</v>
      </c>
      <c r="B80" s="62">
        <v>98</v>
      </c>
      <c r="C80" s="56" t="s">
        <v>469</v>
      </c>
      <c r="D80" s="57" t="s">
        <v>470</v>
      </c>
      <c r="E80" s="58">
        <v>1976</v>
      </c>
      <c r="F80" s="59" t="s">
        <v>11</v>
      </c>
      <c r="G80" s="60" t="s">
        <v>314</v>
      </c>
      <c r="H80" s="61" t="s">
        <v>314</v>
      </c>
      <c r="I80" t="str">
        <f t="shared" si="4"/>
        <v>N</v>
      </c>
      <c r="J80" t="str">
        <f t="shared" si="5"/>
        <v>N</v>
      </c>
      <c r="K80" t="e">
        <f>IF(#REF!="A",IF($F80="A",$I$1,$P$1),$P$1)</f>
        <v>#REF!</v>
      </c>
      <c r="L80" t="e">
        <f>IF(#REF!="A",IF($F80="B",$I$1,$P$1),$P$1)</f>
        <v>#REF!</v>
      </c>
      <c r="M80" t="e">
        <f>IF(#REF!="A",IF($F80="C",$I$1,IF($F80="D",$I$1,IF($F80="E",$I$1,$P$1))),$P$1)</f>
        <v>#REF!</v>
      </c>
      <c r="N80" t="e">
        <f>IF(#REF!="A",IF($F80="F",$I$1,IF($F80="G",$I$1,IF($F80="H",$I$1,$P$1))),$P$1)</f>
        <v>#REF!</v>
      </c>
      <c r="O80" t="str">
        <f t="shared" si="6"/>
        <v>N</v>
      </c>
      <c r="P80" t="str">
        <f t="shared" si="7"/>
        <v>N</v>
      </c>
    </row>
    <row r="81" spans="1:16" ht="12.75">
      <c r="A81" s="46">
        <v>79</v>
      </c>
      <c r="B81" s="62">
        <v>99</v>
      </c>
      <c r="C81" s="56" t="s">
        <v>471</v>
      </c>
      <c r="D81" s="57" t="s">
        <v>472</v>
      </c>
      <c r="E81" s="58">
        <v>1986</v>
      </c>
      <c r="F81" s="59" t="s">
        <v>11</v>
      </c>
      <c r="G81" s="60" t="s">
        <v>314</v>
      </c>
      <c r="H81" s="61" t="s">
        <v>314</v>
      </c>
      <c r="I81" t="str">
        <f t="shared" si="4"/>
        <v>N</v>
      </c>
      <c r="J81" t="str">
        <f t="shared" si="5"/>
        <v>N</v>
      </c>
      <c r="K81" t="e">
        <f>IF(#REF!="A",IF($F81="A",$I$1,$P$1),$P$1)</f>
        <v>#REF!</v>
      </c>
      <c r="L81" t="e">
        <f>IF(#REF!="A",IF($F81="B",$I$1,$P$1),$P$1)</f>
        <v>#REF!</v>
      </c>
      <c r="M81" t="e">
        <f>IF(#REF!="A",IF($F81="C",$I$1,IF($F81="D",$I$1,IF($F81="E",$I$1,$P$1))),$P$1)</f>
        <v>#REF!</v>
      </c>
      <c r="N81" t="e">
        <f>IF(#REF!="A",IF($F81="F",$I$1,IF($F81="G",$I$1,IF($F81="H",$I$1,$P$1))),$P$1)</f>
        <v>#REF!</v>
      </c>
      <c r="O81" t="str">
        <f t="shared" si="6"/>
        <v>N</v>
      </c>
      <c r="P81" t="str">
        <f t="shared" si="7"/>
        <v>N</v>
      </c>
    </row>
    <row r="82" spans="1:16" ht="12.75">
      <c r="A82" s="54">
        <v>80</v>
      </c>
      <c r="B82" s="55">
        <v>100</v>
      </c>
      <c r="C82" s="56" t="s">
        <v>473</v>
      </c>
      <c r="D82" s="57" t="s">
        <v>474</v>
      </c>
      <c r="E82" s="58">
        <v>1974</v>
      </c>
      <c r="F82" s="59" t="s">
        <v>11</v>
      </c>
      <c r="G82" s="60" t="s">
        <v>11</v>
      </c>
      <c r="H82" s="61" t="s">
        <v>11</v>
      </c>
      <c r="I82" t="str">
        <f t="shared" si="4"/>
        <v>A</v>
      </c>
      <c r="J82" t="str">
        <f t="shared" si="5"/>
        <v>N</v>
      </c>
      <c r="K82" t="e">
        <f>IF(#REF!="A",IF($F82="A",$I$1,$P$1),$P$1)</f>
        <v>#REF!</v>
      </c>
      <c r="L82" t="e">
        <f>IF(#REF!="A",IF($F82="B",$I$1,$P$1),$P$1)</f>
        <v>#REF!</v>
      </c>
      <c r="M82" t="e">
        <f>IF(#REF!="A",IF($F82="C",$I$1,IF($F82="D",$I$1,IF($F82="E",$I$1,$P$1))),$P$1)</f>
        <v>#REF!</v>
      </c>
      <c r="N82" t="e">
        <f>IF(#REF!="A",IF($F82="F",$I$1,IF($F82="G",$I$1,IF($F82="H",$I$1,$P$1))),$P$1)</f>
        <v>#REF!</v>
      </c>
      <c r="O82" t="str">
        <f t="shared" si="6"/>
        <v>A</v>
      </c>
      <c r="P82" t="str">
        <f t="shared" si="7"/>
        <v>N</v>
      </c>
    </row>
    <row r="83" spans="1:16" ht="12.75">
      <c r="A83" s="54">
        <v>81</v>
      </c>
      <c r="B83" s="62">
        <v>102</v>
      </c>
      <c r="C83" s="56" t="s">
        <v>475</v>
      </c>
      <c r="D83" s="57" t="s">
        <v>476</v>
      </c>
      <c r="E83" s="58">
        <v>1979</v>
      </c>
      <c r="F83" s="59" t="s">
        <v>11</v>
      </c>
      <c r="G83" s="60" t="s">
        <v>314</v>
      </c>
      <c r="H83" s="61" t="s">
        <v>314</v>
      </c>
      <c r="I83" t="str">
        <f t="shared" si="4"/>
        <v>N</v>
      </c>
      <c r="J83" t="str">
        <f t="shared" si="5"/>
        <v>N</v>
      </c>
      <c r="K83" t="e">
        <f>IF(#REF!="A",IF($F83="A",$I$1,$P$1),$P$1)</f>
        <v>#REF!</v>
      </c>
      <c r="L83" t="e">
        <f>IF(#REF!="A",IF($F83="B",$I$1,$P$1),$P$1)</f>
        <v>#REF!</v>
      </c>
      <c r="M83" t="e">
        <f>IF(#REF!="A",IF($F83="C",$I$1,IF($F83="D",$I$1,IF($F83="E",$I$1,$P$1))),$P$1)</f>
        <v>#REF!</v>
      </c>
      <c r="N83" t="e">
        <f>IF(#REF!="A",IF($F83="F",$I$1,IF($F83="G",$I$1,IF($F83="H",$I$1,$P$1))),$P$1)</f>
        <v>#REF!</v>
      </c>
      <c r="O83" t="str">
        <f t="shared" si="6"/>
        <v>N</v>
      </c>
      <c r="P83" t="str">
        <f t="shared" si="7"/>
        <v>N</v>
      </c>
    </row>
    <row r="84" spans="1:16" ht="12.75">
      <c r="A84" s="46">
        <v>82</v>
      </c>
      <c r="B84" s="62">
        <v>103</v>
      </c>
      <c r="C84" s="56" t="s">
        <v>477</v>
      </c>
      <c r="D84" s="57" t="s">
        <v>478</v>
      </c>
      <c r="E84" s="58">
        <v>1972</v>
      </c>
      <c r="F84" s="59" t="s">
        <v>11</v>
      </c>
      <c r="G84" s="60" t="s">
        <v>314</v>
      </c>
      <c r="H84" s="61" t="s">
        <v>314</v>
      </c>
      <c r="I84" t="str">
        <f t="shared" si="4"/>
        <v>N</v>
      </c>
      <c r="J84" t="str">
        <f t="shared" si="5"/>
        <v>N</v>
      </c>
      <c r="K84" t="e">
        <f>IF(#REF!="A",IF($F84="A",$I$1,$P$1),$P$1)</f>
        <v>#REF!</v>
      </c>
      <c r="L84" t="e">
        <f>IF(#REF!="A",IF($F84="B",$I$1,$P$1),$P$1)</f>
        <v>#REF!</v>
      </c>
      <c r="M84" t="e">
        <f>IF(#REF!="A",IF($F84="C",$I$1,IF($F84="D",$I$1,IF($F84="E",$I$1,$P$1))),$P$1)</f>
        <v>#REF!</v>
      </c>
      <c r="N84" t="e">
        <f>IF(#REF!="A",IF($F84="F",$I$1,IF($F84="G",$I$1,IF($F84="H",$I$1,$P$1))),$P$1)</f>
        <v>#REF!</v>
      </c>
      <c r="O84" t="str">
        <f t="shared" si="6"/>
        <v>N</v>
      </c>
      <c r="P84" t="str">
        <f t="shared" si="7"/>
        <v>N</v>
      </c>
    </row>
    <row r="85" spans="1:16" ht="12.75">
      <c r="A85" s="54">
        <v>83</v>
      </c>
      <c r="B85" s="62">
        <v>104</v>
      </c>
      <c r="C85" s="56" t="s">
        <v>479</v>
      </c>
      <c r="D85" s="57" t="s">
        <v>480</v>
      </c>
      <c r="E85" s="58">
        <v>1989</v>
      </c>
      <c r="F85" s="59" t="s">
        <v>11</v>
      </c>
      <c r="G85" s="60" t="s">
        <v>11</v>
      </c>
      <c r="H85" s="61" t="s">
        <v>11</v>
      </c>
      <c r="I85" t="str">
        <f t="shared" si="4"/>
        <v>A</v>
      </c>
      <c r="J85" t="str">
        <f t="shared" si="5"/>
        <v>N</v>
      </c>
      <c r="K85" t="e">
        <f>IF(#REF!="A",IF($F85="A",$I$1,$P$1),$P$1)</f>
        <v>#REF!</v>
      </c>
      <c r="L85" t="e">
        <f>IF(#REF!="A",IF($F85="B",$I$1,$P$1),$P$1)</f>
        <v>#REF!</v>
      </c>
      <c r="M85" t="e">
        <f>IF(#REF!="A",IF($F85="C",$I$1,IF($F85="D",$I$1,IF($F85="E",$I$1,$P$1))),$P$1)</f>
        <v>#REF!</v>
      </c>
      <c r="N85" t="e">
        <f>IF(#REF!="A",IF($F85="F",$I$1,IF($F85="G",$I$1,IF($F85="H",$I$1,$P$1))),$P$1)</f>
        <v>#REF!</v>
      </c>
      <c r="O85" t="str">
        <f t="shared" si="6"/>
        <v>A</v>
      </c>
      <c r="P85" t="str">
        <f t="shared" si="7"/>
        <v>N</v>
      </c>
    </row>
    <row r="86" spans="1:16" ht="12.75">
      <c r="A86" s="54">
        <v>84</v>
      </c>
      <c r="B86" s="55">
        <v>105</v>
      </c>
      <c r="C86" s="56" t="s">
        <v>481</v>
      </c>
      <c r="D86" s="57" t="s">
        <v>482</v>
      </c>
      <c r="E86" s="58">
        <v>1970</v>
      </c>
      <c r="F86" s="59" t="s">
        <v>11</v>
      </c>
      <c r="G86" s="60" t="s">
        <v>314</v>
      </c>
      <c r="H86" s="61" t="s">
        <v>314</v>
      </c>
      <c r="I86" t="str">
        <f t="shared" si="4"/>
        <v>N</v>
      </c>
      <c r="J86" t="str">
        <f t="shared" si="5"/>
        <v>N</v>
      </c>
      <c r="K86" t="e">
        <f>IF(#REF!="A",IF($F86="A",$I$1,$P$1),$P$1)</f>
        <v>#REF!</v>
      </c>
      <c r="L86" t="e">
        <f>IF(#REF!="A",IF($F86="B",$I$1,$P$1),$P$1)</f>
        <v>#REF!</v>
      </c>
      <c r="M86" t="e">
        <f>IF(#REF!="A",IF($F86="C",$I$1,IF($F86="D",$I$1,IF($F86="E",$I$1,$P$1))),$P$1)</f>
        <v>#REF!</v>
      </c>
      <c r="N86" t="e">
        <f>IF(#REF!="A",IF($F86="F",$I$1,IF($F86="G",$I$1,IF($F86="H",$I$1,$P$1))),$P$1)</f>
        <v>#REF!</v>
      </c>
      <c r="O86" t="str">
        <f t="shared" si="6"/>
        <v>N</v>
      </c>
      <c r="P86" t="str">
        <f t="shared" si="7"/>
        <v>N</v>
      </c>
    </row>
    <row r="87" spans="1:16" ht="12.75">
      <c r="A87" s="46">
        <v>85</v>
      </c>
      <c r="B87" s="62">
        <v>106</v>
      </c>
      <c r="C87" s="56" t="s">
        <v>483</v>
      </c>
      <c r="D87" s="57" t="s">
        <v>455</v>
      </c>
      <c r="E87" s="58">
        <v>1974</v>
      </c>
      <c r="F87" s="59" t="s">
        <v>11</v>
      </c>
      <c r="G87" s="60" t="s">
        <v>11</v>
      </c>
      <c r="H87" s="61" t="s">
        <v>314</v>
      </c>
      <c r="I87" t="str">
        <f t="shared" si="4"/>
        <v>A</v>
      </c>
      <c r="J87" t="str">
        <f t="shared" si="5"/>
        <v>N</v>
      </c>
      <c r="K87" t="e">
        <f>IF(#REF!="A",IF($F87="A",$I$1,$P$1),$P$1)</f>
        <v>#REF!</v>
      </c>
      <c r="L87" t="e">
        <f>IF(#REF!="A",IF($F87="B",$I$1,$P$1),$P$1)</f>
        <v>#REF!</v>
      </c>
      <c r="M87" t="e">
        <f>IF(#REF!="A",IF($F87="C",$I$1,IF($F87="D",$I$1,IF($F87="E",$I$1,$P$1))),$P$1)</f>
        <v>#REF!</v>
      </c>
      <c r="N87" t="e">
        <f>IF(#REF!="A",IF($F87="F",$I$1,IF($F87="G",$I$1,IF($F87="H",$I$1,$P$1))),$P$1)</f>
        <v>#REF!</v>
      </c>
      <c r="O87" t="str">
        <f t="shared" si="6"/>
        <v>N</v>
      </c>
      <c r="P87" t="str">
        <f t="shared" si="7"/>
        <v>N</v>
      </c>
    </row>
    <row r="88" spans="1:16" ht="12.75">
      <c r="A88" s="54">
        <v>86</v>
      </c>
      <c r="B88" s="62">
        <v>107</v>
      </c>
      <c r="C88" s="56" t="s">
        <v>484</v>
      </c>
      <c r="D88" s="57" t="s">
        <v>485</v>
      </c>
      <c r="E88" s="58">
        <v>1978</v>
      </c>
      <c r="F88" s="59" t="s">
        <v>11</v>
      </c>
      <c r="G88" s="60" t="s">
        <v>314</v>
      </c>
      <c r="H88" s="61" t="s">
        <v>314</v>
      </c>
      <c r="I88" t="str">
        <f t="shared" si="4"/>
        <v>N</v>
      </c>
      <c r="J88" t="str">
        <f t="shared" si="5"/>
        <v>N</v>
      </c>
      <c r="K88" t="e">
        <f>IF(#REF!="A",IF($F88="A",$I$1,$P$1),$P$1)</f>
        <v>#REF!</v>
      </c>
      <c r="L88" t="e">
        <f>IF(#REF!="A",IF($F88="B",$I$1,$P$1),$P$1)</f>
        <v>#REF!</v>
      </c>
      <c r="M88" t="e">
        <f>IF(#REF!="A",IF($F88="C",$I$1,IF($F88="D",$I$1,IF($F88="E",$I$1,$P$1))),$P$1)</f>
        <v>#REF!</v>
      </c>
      <c r="N88" t="e">
        <f>IF(#REF!="A",IF($F88="F",$I$1,IF($F88="G",$I$1,IF($F88="H",$I$1,$P$1))),$P$1)</f>
        <v>#REF!</v>
      </c>
      <c r="O88" t="str">
        <f t="shared" si="6"/>
        <v>N</v>
      </c>
      <c r="P88" t="str">
        <f t="shared" si="7"/>
        <v>N</v>
      </c>
    </row>
    <row r="89" spans="1:16" ht="12.75">
      <c r="A89" s="54">
        <v>87</v>
      </c>
      <c r="B89" s="62">
        <v>108</v>
      </c>
      <c r="C89" s="56" t="s">
        <v>486</v>
      </c>
      <c r="D89" s="57" t="s">
        <v>487</v>
      </c>
      <c r="E89" s="58">
        <v>1968</v>
      </c>
      <c r="F89" s="59" t="s">
        <v>11</v>
      </c>
      <c r="G89" s="60" t="s">
        <v>314</v>
      </c>
      <c r="H89" s="61" t="s">
        <v>314</v>
      </c>
      <c r="I89" t="str">
        <f t="shared" si="4"/>
        <v>N</v>
      </c>
      <c r="J89" t="str">
        <f t="shared" si="5"/>
        <v>N</v>
      </c>
      <c r="K89" t="e">
        <f>IF(#REF!="A",IF($F89="A",$I$1,$P$1),$P$1)</f>
        <v>#REF!</v>
      </c>
      <c r="L89" t="e">
        <f>IF(#REF!="A",IF($F89="B",$I$1,$P$1),$P$1)</f>
        <v>#REF!</v>
      </c>
      <c r="M89" t="e">
        <f>IF(#REF!="A",IF($F89="C",$I$1,IF($F89="D",$I$1,IF($F89="E",$I$1,$P$1))),$P$1)</f>
        <v>#REF!</v>
      </c>
      <c r="N89" t="e">
        <f>IF(#REF!="A",IF($F89="F",$I$1,IF($F89="G",$I$1,IF($F89="H",$I$1,$P$1))),$P$1)</f>
        <v>#REF!</v>
      </c>
      <c r="O89" t="str">
        <f t="shared" si="6"/>
        <v>N</v>
      </c>
      <c r="P89" t="str">
        <f t="shared" si="7"/>
        <v>N</v>
      </c>
    </row>
    <row r="90" spans="1:16" ht="12.75">
      <c r="A90" s="46">
        <v>88</v>
      </c>
      <c r="B90" s="62">
        <v>109</v>
      </c>
      <c r="C90" s="56" t="s">
        <v>488</v>
      </c>
      <c r="D90" s="57" t="s">
        <v>489</v>
      </c>
      <c r="E90" s="58">
        <v>1983</v>
      </c>
      <c r="F90" s="59" t="s">
        <v>11</v>
      </c>
      <c r="G90" s="60" t="s">
        <v>314</v>
      </c>
      <c r="H90" s="61" t="s">
        <v>314</v>
      </c>
      <c r="I90" t="str">
        <f t="shared" si="4"/>
        <v>N</v>
      </c>
      <c r="J90" t="str">
        <f t="shared" si="5"/>
        <v>N</v>
      </c>
      <c r="K90" t="e">
        <f>IF(#REF!="A",IF($F90="A",$I$1,$P$1),$P$1)</f>
        <v>#REF!</v>
      </c>
      <c r="L90" t="e">
        <f>IF(#REF!="A",IF($F90="B",$I$1,$P$1),$P$1)</f>
        <v>#REF!</v>
      </c>
      <c r="M90" t="e">
        <f>IF(#REF!="A",IF($F90="C",$I$1,IF($F90="D",$I$1,IF($F90="E",$I$1,$P$1))),$P$1)</f>
        <v>#REF!</v>
      </c>
      <c r="N90" t="e">
        <f>IF(#REF!="A",IF($F90="F",$I$1,IF($F90="G",$I$1,IF($F90="H",$I$1,$P$1))),$P$1)</f>
        <v>#REF!</v>
      </c>
      <c r="O90" t="str">
        <f t="shared" si="6"/>
        <v>N</v>
      </c>
      <c r="P90" t="str">
        <f t="shared" si="7"/>
        <v>N</v>
      </c>
    </row>
    <row r="91" spans="1:16" ht="12.75">
      <c r="A91" s="54">
        <v>89</v>
      </c>
      <c r="B91" s="62">
        <v>110</v>
      </c>
      <c r="C91" s="56" t="s">
        <v>937</v>
      </c>
      <c r="D91" s="57" t="s">
        <v>455</v>
      </c>
      <c r="E91" s="58">
        <v>1971</v>
      </c>
      <c r="F91" s="59" t="s">
        <v>11</v>
      </c>
      <c r="G91" s="60" t="s">
        <v>11</v>
      </c>
      <c r="H91" s="61" t="s">
        <v>314</v>
      </c>
      <c r="I91" t="str">
        <f t="shared" si="4"/>
        <v>A</v>
      </c>
      <c r="J91" t="str">
        <f t="shared" si="5"/>
        <v>N</v>
      </c>
      <c r="K91" t="e">
        <f>IF(#REF!="A",IF($F91="A",$I$1,$P$1),$P$1)</f>
        <v>#REF!</v>
      </c>
      <c r="L91" t="e">
        <f>IF(#REF!="A",IF($F91="B",$I$1,$P$1),$P$1)</f>
        <v>#REF!</v>
      </c>
      <c r="M91" t="e">
        <f>IF(#REF!="A",IF($F91="C",$I$1,IF($F91="D",$I$1,IF($F91="E",$I$1,$P$1))),$P$1)</f>
        <v>#REF!</v>
      </c>
      <c r="N91" t="e">
        <f>IF(#REF!="A",IF($F91="F",$I$1,IF($F91="G",$I$1,IF($F91="H",$I$1,$P$1))),$P$1)</f>
        <v>#REF!</v>
      </c>
      <c r="O91" t="str">
        <f t="shared" si="6"/>
        <v>N</v>
      </c>
      <c r="P91" t="str">
        <f t="shared" si="7"/>
        <v>N</v>
      </c>
    </row>
    <row r="92" spans="1:16" ht="12.75">
      <c r="A92" s="54">
        <v>90</v>
      </c>
      <c r="B92" s="55">
        <v>111</v>
      </c>
      <c r="C92" s="56" t="s">
        <v>490</v>
      </c>
      <c r="D92" s="68" t="s">
        <v>491</v>
      </c>
      <c r="E92" s="58">
        <v>1973</v>
      </c>
      <c r="F92" s="59" t="s">
        <v>11</v>
      </c>
      <c r="G92" s="60" t="s">
        <v>314</v>
      </c>
      <c r="H92" s="61" t="s">
        <v>314</v>
      </c>
      <c r="I92" t="str">
        <f t="shared" si="4"/>
        <v>N</v>
      </c>
      <c r="J92" t="str">
        <f t="shared" si="5"/>
        <v>N</v>
      </c>
      <c r="K92" t="e">
        <f>IF(#REF!="A",IF($F92="A",$I$1,$P$1),$P$1)</f>
        <v>#REF!</v>
      </c>
      <c r="L92" t="e">
        <f>IF(#REF!="A",IF($F92="B",$I$1,$P$1),$P$1)</f>
        <v>#REF!</v>
      </c>
      <c r="M92" t="e">
        <f>IF(#REF!="A",IF($F92="C",$I$1,IF($F92="D",$I$1,IF($F92="E",$I$1,$P$1))),$P$1)</f>
        <v>#REF!</v>
      </c>
      <c r="N92" t="e">
        <f>IF(#REF!="A",IF($F92="F",$I$1,IF($F92="G",$I$1,IF($F92="H",$I$1,$P$1))),$P$1)</f>
        <v>#REF!</v>
      </c>
      <c r="O92" t="str">
        <f t="shared" si="6"/>
        <v>N</v>
      </c>
      <c r="P92" t="str">
        <f t="shared" si="7"/>
        <v>N</v>
      </c>
    </row>
    <row r="93" spans="1:16" ht="12.75">
      <c r="A93" s="46">
        <v>91</v>
      </c>
      <c r="B93" s="62">
        <v>112</v>
      </c>
      <c r="C93" s="56" t="s">
        <v>492</v>
      </c>
      <c r="D93" s="57" t="s">
        <v>493</v>
      </c>
      <c r="E93" s="58">
        <v>1985</v>
      </c>
      <c r="F93" s="59" t="s">
        <v>11</v>
      </c>
      <c r="G93" s="60" t="s">
        <v>314</v>
      </c>
      <c r="H93" s="61" t="s">
        <v>314</v>
      </c>
      <c r="I93" t="str">
        <f t="shared" si="4"/>
        <v>N</v>
      </c>
      <c r="J93" t="str">
        <f t="shared" si="5"/>
        <v>N</v>
      </c>
      <c r="K93" t="e">
        <f>IF(#REF!="A",IF($F93="A",$I$1,$P$1),$P$1)</f>
        <v>#REF!</v>
      </c>
      <c r="L93" t="e">
        <f>IF(#REF!="A",IF($F93="B",$I$1,$P$1),$P$1)</f>
        <v>#REF!</v>
      </c>
      <c r="M93" t="e">
        <f>IF(#REF!="A",IF($F93="C",$I$1,IF($F93="D",$I$1,IF($F93="E",$I$1,$P$1))),$P$1)</f>
        <v>#REF!</v>
      </c>
      <c r="N93" t="e">
        <f>IF(#REF!="A",IF($F93="F",$I$1,IF($F93="G",$I$1,IF($F93="H",$I$1,$P$1))),$P$1)</f>
        <v>#REF!</v>
      </c>
      <c r="O93" t="str">
        <f t="shared" si="6"/>
        <v>N</v>
      </c>
      <c r="P93" t="str">
        <f t="shared" si="7"/>
        <v>N</v>
      </c>
    </row>
    <row r="94" spans="1:16" ht="12.75">
      <c r="A94" s="54">
        <v>92</v>
      </c>
      <c r="B94" s="62">
        <v>113</v>
      </c>
      <c r="C94" s="56" t="s">
        <v>494</v>
      </c>
      <c r="D94" s="57" t="s">
        <v>495</v>
      </c>
      <c r="E94" s="58">
        <v>1978</v>
      </c>
      <c r="F94" s="59" t="s">
        <v>11</v>
      </c>
      <c r="G94" s="60" t="s">
        <v>314</v>
      </c>
      <c r="H94" s="61" t="s">
        <v>314</v>
      </c>
      <c r="I94" t="str">
        <f t="shared" si="4"/>
        <v>N</v>
      </c>
      <c r="J94" t="str">
        <f t="shared" si="5"/>
        <v>N</v>
      </c>
      <c r="K94" t="e">
        <f>IF(#REF!="A",IF($F94="A",$I$1,$P$1),$P$1)</f>
        <v>#REF!</v>
      </c>
      <c r="L94" t="e">
        <f>IF(#REF!="A",IF($F94="B",$I$1,$P$1),$P$1)</f>
        <v>#REF!</v>
      </c>
      <c r="M94" t="e">
        <f>IF(#REF!="A",IF($F94="C",$I$1,IF($F94="D",$I$1,IF($F94="E",$I$1,$P$1))),$P$1)</f>
        <v>#REF!</v>
      </c>
      <c r="N94" t="e">
        <f>IF(#REF!="A",IF($F94="F",$I$1,IF($F94="G",$I$1,IF($F94="H",$I$1,$P$1))),$P$1)</f>
        <v>#REF!</v>
      </c>
      <c r="O94" t="str">
        <f t="shared" si="6"/>
        <v>N</v>
      </c>
      <c r="P94" t="str">
        <f t="shared" si="7"/>
        <v>N</v>
      </c>
    </row>
    <row r="95" spans="1:16" ht="12.75">
      <c r="A95" s="54">
        <v>93</v>
      </c>
      <c r="B95" s="62">
        <v>114</v>
      </c>
      <c r="C95" s="56" t="s">
        <v>496</v>
      </c>
      <c r="D95" s="57" t="s">
        <v>497</v>
      </c>
      <c r="E95" s="58">
        <v>1976</v>
      </c>
      <c r="F95" s="59" t="s">
        <v>11</v>
      </c>
      <c r="G95" s="60" t="s">
        <v>314</v>
      </c>
      <c r="H95" s="61" t="s">
        <v>314</v>
      </c>
      <c r="I95" t="str">
        <f t="shared" si="4"/>
        <v>N</v>
      </c>
      <c r="J95" t="str">
        <f t="shared" si="5"/>
        <v>N</v>
      </c>
      <c r="K95" t="e">
        <f>IF(#REF!="A",IF($F95="A",$I$1,$P$1),$P$1)</f>
        <v>#REF!</v>
      </c>
      <c r="L95" t="e">
        <f>IF(#REF!="A",IF($F95="B",$I$1,$P$1),$P$1)</f>
        <v>#REF!</v>
      </c>
      <c r="M95" t="e">
        <f>IF(#REF!="A",IF($F95="C",$I$1,IF($F95="D",$I$1,IF($F95="E",$I$1,$P$1))),$P$1)</f>
        <v>#REF!</v>
      </c>
      <c r="N95" t="e">
        <f>IF(#REF!="A",IF($F95="F",$I$1,IF($F95="G",$I$1,IF($F95="H",$I$1,$P$1))),$P$1)</f>
        <v>#REF!</v>
      </c>
      <c r="O95" t="str">
        <f t="shared" si="6"/>
        <v>N</v>
      </c>
      <c r="P95" t="str">
        <f t="shared" si="7"/>
        <v>N</v>
      </c>
    </row>
    <row r="96" spans="1:16" ht="12.75">
      <c r="A96" s="46">
        <v>94</v>
      </c>
      <c r="B96" s="62">
        <v>115</v>
      </c>
      <c r="C96" s="56" t="s">
        <v>498</v>
      </c>
      <c r="D96" s="57" t="s">
        <v>499</v>
      </c>
      <c r="E96" s="58">
        <v>1983</v>
      </c>
      <c r="F96" s="59" t="s">
        <v>11</v>
      </c>
      <c r="G96" s="60" t="s">
        <v>314</v>
      </c>
      <c r="H96" s="61" t="s">
        <v>314</v>
      </c>
      <c r="I96" t="str">
        <f t="shared" si="4"/>
        <v>N</v>
      </c>
      <c r="J96" t="str">
        <f t="shared" si="5"/>
        <v>N</v>
      </c>
      <c r="K96" t="e">
        <f>IF(#REF!="A",IF($F96="A",$I$1,$P$1),$P$1)</f>
        <v>#REF!</v>
      </c>
      <c r="L96" t="e">
        <f>IF(#REF!="A",IF($F96="B",$I$1,$P$1),$P$1)</f>
        <v>#REF!</v>
      </c>
      <c r="M96" t="e">
        <f>IF(#REF!="A",IF($F96="C",$I$1,IF($F96="D",$I$1,IF($F96="E",$I$1,$P$1))),$P$1)</f>
        <v>#REF!</v>
      </c>
      <c r="N96" t="e">
        <f>IF(#REF!="A",IF($F96="F",$I$1,IF($F96="G",$I$1,IF($F96="H",$I$1,$P$1))),$P$1)</f>
        <v>#REF!</v>
      </c>
      <c r="O96" t="str">
        <f t="shared" si="6"/>
        <v>N</v>
      </c>
      <c r="P96" t="str">
        <f t="shared" si="7"/>
        <v>N</v>
      </c>
    </row>
    <row r="97" spans="1:16" ht="12.75">
      <c r="A97" s="54">
        <v>95</v>
      </c>
      <c r="B97" s="62">
        <v>116</v>
      </c>
      <c r="C97" s="56" t="s">
        <v>500</v>
      </c>
      <c r="D97" s="57" t="s">
        <v>459</v>
      </c>
      <c r="E97" s="58">
        <v>1989</v>
      </c>
      <c r="F97" s="59" t="s">
        <v>11</v>
      </c>
      <c r="G97" s="60" t="s">
        <v>314</v>
      </c>
      <c r="H97" s="61" t="s">
        <v>314</v>
      </c>
      <c r="I97" t="str">
        <f t="shared" si="4"/>
        <v>N</v>
      </c>
      <c r="J97" t="str">
        <f t="shared" si="5"/>
        <v>N</v>
      </c>
      <c r="K97" t="e">
        <f>IF(#REF!="A",IF($F97="A",$I$1,$P$1),$P$1)</f>
        <v>#REF!</v>
      </c>
      <c r="L97" t="e">
        <f>IF(#REF!="A",IF($F97="B",$I$1,$P$1),$P$1)</f>
        <v>#REF!</v>
      </c>
      <c r="M97" t="e">
        <f>IF(#REF!="A",IF($F97="C",$I$1,IF($F97="D",$I$1,IF($F97="E",$I$1,$P$1))),$P$1)</f>
        <v>#REF!</v>
      </c>
      <c r="N97" t="e">
        <f>IF(#REF!="A",IF($F97="F",$I$1,IF($F97="G",$I$1,IF($F97="H",$I$1,$P$1))),$P$1)</f>
        <v>#REF!</v>
      </c>
      <c r="O97" t="str">
        <f t="shared" si="6"/>
        <v>N</v>
      </c>
      <c r="P97" t="str">
        <f t="shared" si="7"/>
        <v>N</v>
      </c>
    </row>
    <row r="98" spans="1:16" ht="12.75">
      <c r="A98" s="54">
        <v>96</v>
      </c>
      <c r="B98" s="62">
        <v>117</v>
      </c>
      <c r="C98" s="56" t="s">
        <v>501</v>
      </c>
      <c r="D98" s="57" t="s">
        <v>455</v>
      </c>
      <c r="E98" s="58">
        <v>1971</v>
      </c>
      <c r="F98" s="59" t="s">
        <v>11</v>
      </c>
      <c r="G98" s="60" t="s">
        <v>11</v>
      </c>
      <c r="H98" s="61" t="s">
        <v>314</v>
      </c>
      <c r="I98" t="str">
        <f t="shared" si="4"/>
        <v>A</v>
      </c>
      <c r="J98" t="str">
        <f t="shared" si="5"/>
        <v>N</v>
      </c>
      <c r="K98" t="e">
        <f>IF(#REF!="A",IF($F98="A",$I$1,$P$1),$P$1)</f>
        <v>#REF!</v>
      </c>
      <c r="L98" t="e">
        <f>IF(#REF!="A",IF($F98="B",$I$1,$P$1),$P$1)</f>
        <v>#REF!</v>
      </c>
      <c r="M98" t="e">
        <f>IF(#REF!="A",IF($F98="C",$I$1,IF($F98="D",$I$1,IF($F98="E",$I$1,$P$1))),$P$1)</f>
        <v>#REF!</v>
      </c>
      <c r="N98" t="e">
        <f>IF(#REF!="A",IF($F98="F",$I$1,IF($F98="G",$I$1,IF($F98="H",$I$1,$P$1))),$P$1)</f>
        <v>#REF!</v>
      </c>
      <c r="O98" t="str">
        <f t="shared" si="6"/>
        <v>N</v>
      </c>
      <c r="P98" t="str">
        <f t="shared" si="7"/>
        <v>N</v>
      </c>
    </row>
    <row r="99" spans="1:16" ht="12.75">
      <c r="A99" s="46">
        <v>97</v>
      </c>
      <c r="B99" s="62">
        <v>118</v>
      </c>
      <c r="C99" s="56" t="s">
        <v>502</v>
      </c>
      <c r="D99" s="57" t="s">
        <v>360</v>
      </c>
      <c r="E99" s="58">
        <v>1976</v>
      </c>
      <c r="F99" s="59" t="s">
        <v>11</v>
      </c>
      <c r="G99" s="60" t="s">
        <v>314</v>
      </c>
      <c r="H99" s="61" t="s">
        <v>314</v>
      </c>
      <c r="I99" t="str">
        <f t="shared" si="4"/>
        <v>N</v>
      </c>
      <c r="J99" t="str">
        <f t="shared" si="5"/>
        <v>N</v>
      </c>
      <c r="K99" t="e">
        <f>IF(#REF!="A",IF($F99="A",$I$1,$P$1),$P$1)</f>
        <v>#REF!</v>
      </c>
      <c r="L99" t="e">
        <f>IF(#REF!="A",IF($F99="B",$I$1,$P$1),$P$1)</f>
        <v>#REF!</v>
      </c>
      <c r="M99" t="e">
        <f>IF(#REF!="A",IF($F99="C",$I$1,IF($F99="D",$I$1,IF($F99="E",$I$1,$P$1))),$P$1)</f>
        <v>#REF!</v>
      </c>
      <c r="N99" t="e">
        <f>IF(#REF!="A",IF($F99="F",$I$1,IF($F99="G",$I$1,IF($F99="H",$I$1,$P$1))),$P$1)</f>
        <v>#REF!</v>
      </c>
      <c r="O99" t="str">
        <f t="shared" si="6"/>
        <v>N</v>
      </c>
      <c r="P99" t="str">
        <f t="shared" si="7"/>
        <v>N</v>
      </c>
    </row>
    <row r="100" spans="1:16" ht="12.75">
      <c r="A100" s="54">
        <v>98</v>
      </c>
      <c r="B100" s="62">
        <v>119</v>
      </c>
      <c r="C100" s="56" t="s">
        <v>503</v>
      </c>
      <c r="D100" s="57" t="s">
        <v>504</v>
      </c>
      <c r="E100" s="58">
        <v>1985</v>
      </c>
      <c r="F100" s="59" t="s">
        <v>11</v>
      </c>
      <c r="G100" s="60" t="s">
        <v>314</v>
      </c>
      <c r="H100" s="61" t="s">
        <v>314</v>
      </c>
      <c r="I100" t="str">
        <f t="shared" si="4"/>
        <v>N</v>
      </c>
      <c r="J100" t="str">
        <f t="shared" si="5"/>
        <v>N</v>
      </c>
      <c r="K100" t="e">
        <f>IF(#REF!="A",IF($F100="A",$I$1,$P$1),$P$1)</f>
        <v>#REF!</v>
      </c>
      <c r="L100" t="e">
        <f>IF(#REF!="A",IF($F100="B",$I$1,$P$1),$P$1)</f>
        <v>#REF!</v>
      </c>
      <c r="M100" t="e">
        <f>IF(#REF!="A",IF($F100="C",$I$1,IF($F100="D",$I$1,IF($F100="E",$I$1,$P$1))),$P$1)</f>
        <v>#REF!</v>
      </c>
      <c r="N100" t="e">
        <f>IF(#REF!="A",IF($F100="F",$I$1,IF($F100="G",$I$1,IF($F100="H",$I$1,$P$1))),$P$1)</f>
        <v>#REF!</v>
      </c>
      <c r="O100" t="str">
        <f t="shared" si="6"/>
        <v>N</v>
      </c>
      <c r="P100" t="str">
        <f t="shared" si="7"/>
        <v>N</v>
      </c>
    </row>
    <row r="101" spans="1:16" ht="12.75">
      <c r="A101" s="54">
        <v>99</v>
      </c>
      <c r="B101" s="62">
        <v>120</v>
      </c>
      <c r="C101" s="56" t="s">
        <v>505</v>
      </c>
      <c r="D101" s="57" t="s">
        <v>506</v>
      </c>
      <c r="E101" s="58">
        <v>1975</v>
      </c>
      <c r="F101" s="59" t="s">
        <v>11</v>
      </c>
      <c r="G101" s="60" t="s">
        <v>314</v>
      </c>
      <c r="H101" s="61" t="s">
        <v>314</v>
      </c>
      <c r="I101" t="str">
        <f t="shared" si="4"/>
        <v>N</v>
      </c>
      <c r="J101" t="str">
        <f t="shared" si="5"/>
        <v>N</v>
      </c>
      <c r="K101" t="e">
        <f>IF(#REF!="A",IF($F101="A",$I$1,$P$1),$P$1)</f>
        <v>#REF!</v>
      </c>
      <c r="L101" t="e">
        <f>IF(#REF!="A",IF($F101="B",$I$1,$P$1),$P$1)</f>
        <v>#REF!</v>
      </c>
      <c r="M101" t="e">
        <f>IF(#REF!="A",IF($F101="C",$I$1,IF($F101="D",$I$1,IF($F101="E",$I$1,$P$1))),$P$1)</f>
        <v>#REF!</v>
      </c>
      <c r="N101" t="e">
        <f>IF(#REF!="A",IF($F101="F",$I$1,IF($F101="G",$I$1,IF($F101="H",$I$1,$P$1))),$P$1)</f>
        <v>#REF!</v>
      </c>
      <c r="O101" t="str">
        <f t="shared" si="6"/>
        <v>N</v>
      </c>
      <c r="P101" t="str">
        <f t="shared" si="7"/>
        <v>N</v>
      </c>
    </row>
    <row r="102" spans="1:16" ht="12.75">
      <c r="A102" s="46">
        <v>100</v>
      </c>
      <c r="B102" s="55">
        <v>124</v>
      </c>
      <c r="C102" s="56" t="s">
        <v>507</v>
      </c>
      <c r="D102" s="57" t="s">
        <v>508</v>
      </c>
      <c r="E102" s="58">
        <v>1962</v>
      </c>
      <c r="F102" s="59" t="s">
        <v>12</v>
      </c>
      <c r="G102" s="60" t="s">
        <v>314</v>
      </c>
      <c r="H102" s="61" t="s">
        <v>314</v>
      </c>
      <c r="I102" t="str">
        <f t="shared" si="4"/>
        <v>N</v>
      </c>
      <c r="J102" t="str">
        <f t="shared" si="5"/>
        <v>N</v>
      </c>
      <c r="K102" t="e">
        <f>IF(#REF!="A",IF($F102="A",$I$1,$P$1),$P$1)</f>
        <v>#REF!</v>
      </c>
      <c r="L102" t="e">
        <f>IF(#REF!="A",IF($F102="B",$I$1,$P$1),$P$1)</f>
        <v>#REF!</v>
      </c>
      <c r="M102" t="e">
        <f>IF(#REF!="A",IF($F102="C",$I$1,IF($F102="D",$I$1,IF($F102="E",$I$1,$P$1))),$P$1)</f>
        <v>#REF!</v>
      </c>
      <c r="N102" t="e">
        <f>IF(#REF!="A",IF($F102="F",$I$1,IF($F102="G",$I$1,IF($F102="H",$I$1,$P$1))),$P$1)</f>
        <v>#REF!</v>
      </c>
      <c r="O102" t="str">
        <f t="shared" si="6"/>
        <v>N</v>
      </c>
      <c r="P102" t="str">
        <f t="shared" si="7"/>
        <v>N</v>
      </c>
    </row>
    <row r="103" spans="1:16" ht="12.75">
      <c r="A103" s="54">
        <v>101</v>
      </c>
      <c r="B103" s="55">
        <v>125</v>
      </c>
      <c r="C103" s="56" t="s">
        <v>509</v>
      </c>
      <c r="D103" s="57" t="s">
        <v>510</v>
      </c>
      <c r="E103" s="58">
        <v>1963</v>
      </c>
      <c r="F103" s="59" t="s">
        <v>12</v>
      </c>
      <c r="G103" s="60" t="s">
        <v>314</v>
      </c>
      <c r="H103" s="61" t="s">
        <v>314</v>
      </c>
      <c r="I103" t="str">
        <f t="shared" si="4"/>
        <v>N</v>
      </c>
      <c r="J103" t="str">
        <f t="shared" si="5"/>
        <v>N</v>
      </c>
      <c r="K103" t="e">
        <f>IF(#REF!="A",IF($F103="A",$I$1,$P$1),$P$1)</f>
        <v>#REF!</v>
      </c>
      <c r="L103" t="e">
        <f>IF(#REF!="A",IF($F103="B",$I$1,$P$1),$P$1)</f>
        <v>#REF!</v>
      </c>
      <c r="M103" t="e">
        <f>IF(#REF!="A",IF($F103="C",$I$1,IF($F103="D",$I$1,IF($F103="E",$I$1,$P$1))),$P$1)</f>
        <v>#REF!</v>
      </c>
      <c r="N103" t="e">
        <f>IF(#REF!="A",IF($F103="F",$I$1,IF($F103="G",$I$1,IF($F103="H",$I$1,$P$1))),$P$1)</f>
        <v>#REF!</v>
      </c>
      <c r="O103" t="str">
        <f t="shared" si="6"/>
        <v>N</v>
      </c>
      <c r="P103" t="str">
        <f t="shared" si="7"/>
        <v>N</v>
      </c>
    </row>
    <row r="104" spans="1:16" ht="12.75">
      <c r="A104" s="54">
        <v>102</v>
      </c>
      <c r="B104" s="55">
        <v>126</v>
      </c>
      <c r="C104" s="56" t="s">
        <v>511</v>
      </c>
      <c r="D104" s="57" t="s">
        <v>512</v>
      </c>
      <c r="E104" s="58">
        <v>1968</v>
      </c>
      <c r="F104" s="59" t="s">
        <v>12</v>
      </c>
      <c r="G104" s="60" t="s">
        <v>314</v>
      </c>
      <c r="H104" s="61" t="s">
        <v>314</v>
      </c>
      <c r="I104" t="str">
        <f t="shared" si="4"/>
        <v>N</v>
      </c>
      <c r="J104" t="str">
        <f t="shared" si="5"/>
        <v>N</v>
      </c>
      <c r="K104" t="e">
        <f>IF(#REF!="A",IF($F104="A",$I$1,$P$1),$P$1)</f>
        <v>#REF!</v>
      </c>
      <c r="L104" t="e">
        <f>IF(#REF!="A",IF($F104="B",$I$1,$P$1),$P$1)</f>
        <v>#REF!</v>
      </c>
      <c r="M104" t="e">
        <f>IF(#REF!="A",IF($F104="C",$I$1,IF($F104="D",$I$1,IF($F104="E",$I$1,$P$1))),$P$1)</f>
        <v>#REF!</v>
      </c>
      <c r="N104" t="e">
        <f>IF(#REF!="A",IF($F104="F",$I$1,IF($F104="G",$I$1,IF($F104="H",$I$1,$P$1))),$P$1)</f>
        <v>#REF!</v>
      </c>
      <c r="O104" t="str">
        <f t="shared" si="6"/>
        <v>N</v>
      </c>
      <c r="P104" t="str">
        <f t="shared" si="7"/>
        <v>N</v>
      </c>
    </row>
    <row r="105" spans="1:16" ht="12.75">
      <c r="A105" s="46">
        <v>103</v>
      </c>
      <c r="B105" s="55">
        <v>127</v>
      </c>
      <c r="C105" s="56" t="s">
        <v>513</v>
      </c>
      <c r="D105" s="57" t="s">
        <v>514</v>
      </c>
      <c r="E105" s="58">
        <v>1964</v>
      </c>
      <c r="F105" s="59" t="s">
        <v>12</v>
      </c>
      <c r="G105" s="60" t="s">
        <v>314</v>
      </c>
      <c r="H105" s="61" t="s">
        <v>314</v>
      </c>
      <c r="I105" t="str">
        <f t="shared" si="4"/>
        <v>N</v>
      </c>
      <c r="J105" t="str">
        <f t="shared" si="5"/>
        <v>N</v>
      </c>
      <c r="K105" t="e">
        <f>IF(#REF!="A",IF($F105="A",$I$1,$P$1),$P$1)</f>
        <v>#REF!</v>
      </c>
      <c r="L105" t="e">
        <f>IF(#REF!="A",IF($F105="B",$I$1,$P$1),$P$1)</f>
        <v>#REF!</v>
      </c>
      <c r="M105" t="e">
        <f>IF(#REF!="A",IF($F105="C",$I$1,IF($F105="D",$I$1,IF($F105="E",$I$1,$P$1))),$P$1)</f>
        <v>#REF!</v>
      </c>
      <c r="N105" t="e">
        <f>IF(#REF!="A",IF($F105="F",$I$1,IF($F105="G",$I$1,IF($F105="H",$I$1,$P$1))),$P$1)</f>
        <v>#REF!</v>
      </c>
      <c r="O105" t="str">
        <f t="shared" si="6"/>
        <v>N</v>
      </c>
      <c r="P105" t="str">
        <f t="shared" si="7"/>
        <v>N</v>
      </c>
    </row>
    <row r="106" spans="1:16" ht="12.75">
      <c r="A106" s="54">
        <v>104</v>
      </c>
      <c r="B106" s="55">
        <v>128</v>
      </c>
      <c r="C106" s="56" t="s">
        <v>515</v>
      </c>
      <c r="D106" s="57" t="s">
        <v>499</v>
      </c>
      <c r="E106" s="58">
        <v>1963</v>
      </c>
      <c r="F106" s="59" t="s">
        <v>12</v>
      </c>
      <c r="G106" s="60" t="s">
        <v>314</v>
      </c>
      <c r="H106" s="61" t="s">
        <v>314</v>
      </c>
      <c r="I106" t="str">
        <f t="shared" si="4"/>
        <v>N</v>
      </c>
      <c r="J106" t="str">
        <f t="shared" si="5"/>
        <v>N</v>
      </c>
      <c r="K106" t="e">
        <f>IF(#REF!="A",IF($F106="A",$I$1,$P$1),$P$1)</f>
        <v>#REF!</v>
      </c>
      <c r="L106" t="e">
        <f>IF(#REF!="A",IF($F106="B",$I$1,$P$1),$P$1)</f>
        <v>#REF!</v>
      </c>
      <c r="M106" t="e">
        <f>IF(#REF!="A",IF($F106="C",$I$1,IF($F106="D",$I$1,IF($F106="E",$I$1,$P$1))),$P$1)</f>
        <v>#REF!</v>
      </c>
      <c r="N106" t="e">
        <f>IF(#REF!="A",IF($F106="F",$I$1,IF($F106="G",$I$1,IF($F106="H",$I$1,$P$1))),$P$1)</f>
        <v>#REF!</v>
      </c>
      <c r="O106" t="str">
        <f t="shared" si="6"/>
        <v>N</v>
      </c>
      <c r="P106" t="str">
        <f t="shared" si="7"/>
        <v>N</v>
      </c>
    </row>
    <row r="107" spans="1:16" ht="12.75">
      <c r="A107" s="54">
        <v>105</v>
      </c>
      <c r="B107" s="55">
        <v>129</v>
      </c>
      <c r="C107" s="56" t="s">
        <v>516</v>
      </c>
      <c r="D107" s="57" t="s">
        <v>517</v>
      </c>
      <c r="E107" s="58">
        <v>1968</v>
      </c>
      <c r="F107" s="59" t="s">
        <v>12</v>
      </c>
      <c r="G107" s="60" t="s">
        <v>314</v>
      </c>
      <c r="H107" s="61" t="s">
        <v>314</v>
      </c>
      <c r="I107" t="str">
        <f t="shared" si="4"/>
        <v>N</v>
      </c>
      <c r="J107" t="str">
        <f t="shared" si="5"/>
        <v>N</v>
      </c>
      <c r="K107" t="e">
        <f>IF(#REF!="A",IF($F107="A",$I$1,$P$1),$P$1)</f>
        <v>#REF!</v>
      </c>
      <c r="L107" t="e">
        <f>IF(#REF!="A",IF($F107="B",$I$1,$P$1),$P$1)</f>
        <v>#REF!</v>
      </c>
      <c r="M107" t="e">
        <f>IF(#REF!="A",IF($F107="C",$I$1,IF($F107="D",$I$1,IF($F107="E",$I$1,$P$1))),$P$1)</f>
        <v>#REF!</v>
      </c>
      <c r="N107" t="e">
        <f>IF(#REF!="A",IF($F107="F",$I$1,IF($F107="G",$I$1,IF($F107="H",$I$1,$P$1))),$P$1)</f>
        <v>#REF!</v>
      </c>
      <c r="O107" t="str">
        <f t="shared" si="6"/>
        <v>N</v>
      </c>
      <c r="P107" t="str">
        <f t="shared" si="7"/>
        <v>N</v>
      </c>
    </row>
    <row r="108" spans="1:16" ht="12.75">
      <c r="A108" s="46">
        <v>106</v>
      </c>
      <c r="B108" s="55">
        <v>132</v>
      </c>
      <c r="C108" s="56" t="s">
        <v>518</v>
      </c>
      <c r="D108" s="57" t="s">
        <v>519</v>
      </c>
      <c r="E108" s="58">
        <v>1967</v>
      </c>
      <c r="F108" s="59" t="s">
        <v>12</v>
      </c>
      <c r="G108" s="60" t="s">
        <v>314</v>
      </c>
      <c r="H108" s="61" t="s">
        <v>314</v>
      </c>
      <c r="I108" t="str">
        <f t="shared" si="4"/>
        <v>N</v>
      </c>
      <c r="J108" t="str">
        <f t="shared" si="5"/>
        <v>N</v>
      </c>
      <c r="K108" t="e">
        <f>IF(#REF!="A",IF($F108="A",$I$1,$P$1),$P$1)</f>
        <v>#REF!</v>
      </c>
      <c r="L108" t="e">
        <f>IF(#REF!="A",IF($F108="B",$I$1,$P$1),$P$1)</f>
        <v>#REF!</v>
      </c>
      <c r="M108" t="e">
        <f>IF(#REF!="A",IF($F108="C",$I$1,IF($F108="D",$I$1,IF($F108="E",$I$1,$P$1))),$P$1)</f>
        <v>#REF!</v>
      </c>
      <c r="N108" t="e">
        <f>IF(#REF!="A",IF($F108="F",$I$1,IF($F108="G",$I$1,IF($F108="H",$I$1,$P$1))),$P$1)</f>
        <v>#REF!</v>
      </c>
      <c r="O108" t="str">
        <f t="shared" si="6"/>
        <v>N</v>
      </c>
      <c r="P108" t="str">
        <f t="shared" si="7"/>
        <v>N</v>
      </c>
    </row>
    <row r="109" spans="1:16" ht="12.75">
      <c r="A109" s="54">
        <v>107</v>
      </c>
      <c r="B109" s="55">
        <v>133</v>
      </c>
      <c r="C109" s="56" t="s">
        <v>520</v>
      </c>
      <c r="D109" s="57" t="s">
        <v>521</v>
      </c>
      <c r="E109" s="58">
        <v>1961</v>
      </c>
      <c r="F109" s="59" t="s">
        <v>12</v>
      </c>
      <c r="G109" s="60" t="s">
        <v>314</v>
      </c>
      <c r="H109" s="61" t="s">
        <v>314</v>
      </c>
      <c r="I109" t="str">
        <f t="shared" si="4"/>
        <v>N</v>
      </c>
      <c r="J109" t="str">
        <f t="shared" si="5"/>
        <v>N</v>
      </c>
      <c r="K109" t="e">
        <f>IF(#REF!="A",IF($F109="A",$I$1,$P$1),$P$1)</f>
        <v>#REF!</v>
      </c>
      <c r="L109" t="e">
        <f>IF(#REF!="A",IF($F109="B",$I$1,$P$1),$P$1)</f>
        <v>#REF!</v>
      </c>
      <c r="M109" t="e">
        <f>IF(#REF!="A",IF($F109="C",$I$1,IF($F109="D",$I$1,IF($F109="E",$I$1,$P$1))),$P$1)</f>
        <v>#REF!</v>
      </c>
      <c r="N109" t="e">
        <f>IF(#REF!="A",IF($F109="F",$I$1,IF($F109="G",$I$1,IF($F109="H",$I$1,$P$1))),$P$1)</f>
        <v>#REF!</v>
      </c>
      <c r="O109" t="str">
        <f t="shared" si="6"/>
        <v>N</v>
      </c>
      <c r="P109" t="str">
        <f t="shared" si="7"/>
        <v>N</v>
      </c>
    </row>
    <row r="110" spans="1:16" ht="12.75">
      <c r="A110" s="54">
        <v>108</v>
      </c>
      <c r="B110" s="55">
        <v>135</v>
      </c>
      <c r="C110" s="56" t="s">
        <v>522</v>
      </c>
      <c r="D110" s="57" t="s">
        <v>523</v>
      </c>
      <c r="E110" s="58">
        <v>1966</v>
      </c>
      <c r="F110" s="59" t="s">
        <v>12</v>
      </c>
      <c r="G110" s="60" t="s">
        <v>314</v>
      </c>
      <c r="H110" s="61" t="s">
        <v>314</v>
      </c>
      <c r="I110" t="str">
        <f t="shared" si="4"/>
        <v>N</v>
      </c>
      <c r="J110" t="str">
        <f t="shared" si="5"/>
        <v>N</v>
      </c>
      <c r="K110" t="e">
        <f>IF(#REF!="A",IF($F110="A",$I$1,$P$1),$P$1)</f>
        <v>#REF!</v>
      </c>
      <c r="L110" t="e">
        <f>IF(#REF!="A",IF($F110="B",$I$1,$P$1),$P$1)</f>
        <v>#REF!</v>
      </c>
      <c r="M110" t="e">
        <f>IF(#REF!="A",IF($F110="C",$I$1,IF($F110="D",$I$1,IF($F110="E",$I$1,$P$1))),$P$1)</f>
        <v>#REF!</v>
      </c>
      <c r="N110" t="e">
        <f>IF(#REF!="A",IF($F110="F",$I$1,IF($F110="G",$I$1,IF($F110="H",$I$1,$P$1))),$P$1)</f>
        <v>#REF!</v>
      </c>
      <c r="O110" t="str">
        <f t="shared" si="6"/>
        <v>N</v>
      </c>
      <c r="P110" t="str">
        <f t="shared" si="7"/>
        <v>N</v>
      </c>
    </row>
    <row r="111" spans="1:16" ht="12.75">
      <c r="A111" s="46">
        <v>109</v>
      </c>
      <c r="B111" s="55">
        <v>136</v>
      </c>
      <c r="C111" s="56" t="s">
        <v>524</v>
      </c>
      <c r="D111" s="68" t="s">
        <v>525</v>
      </c>
      <c r="E111" s="58">
        <v>1962</v>
      </c>
      <c r="F111" s="59" t="s">
        <v>12</v>
      </c>
      <c r="G111" s="60" t="s">
        <v>314</v>
      </c>
      <c r="H111" s="61" t="s">
        <v>314</v>
      </c>
      <c r="I111" t="str">
        <f t="shared" si="4"/>
        <v>N</v>
      </c>
      <c r="J111" t="str">
        <f t="shared" si="5"/>
        <v>N</v>
      </c>
      <c r="K111" t="e">
        <f>IF(#REF!="A",IF($F111="A",$I$1,$P$1),$P$1)</f>
        <v>#REF!</v>
      </c>
      <c r="L111" t="e">
        <f>IF(#REF!="A",IF($F111="B",$I$1,$P$1),$P$1)</f>
        <v>#REF!</v>
      </c>
      <c r="M111" t="e">
        <f>IF(#REF!="A",IF($F111="C",$I$1,IF($F111="D",$I$1,IF($F111="E",$I$1,$P$1))),$P$1)</f>
        <v>#REF!</v>
      </c>
      <c r="N111" t="e">
        <f>IF(#REF!="A",IF($F111="F",$I$1,IF($F111="G",$I$1,IF($F111="H",$I$1,$P$1))),$P$1)</f>
        <v>#REF!</v>
      </c>
      <c r="O111" t="str">
        <f t="shared" si="6"/>
        <v>N</v>
      </c>
      <c r="P111" t="str">
        <f t="shared" si="7"/>
        <v>N</v>
      </c>
    </row>
    <row r="112" spans="1:16" ht="12.75">
      <c r="A112" s="54">
        <v>110</v>
      </c>
      <c r="B112" s="55">
        <v>137</v>
      </c>
      <c r="C112" s="56" t="s">
        <v>526</v>
      </c>
      <c r="D112" s="57" t="s">
        <v>527</v>
      </c>
      <c r="E112" s="58">
        <v>1966</v>
      </c>
      <c r="F112" s="59" t="s">
        <v>12</v>
      </c>
      <c r="G112" s="60" t="s">
        <v>314</v>
      </c>
      <c r="H112" s="61" t="s">
        <v>314</v>
      </c>
      <c r="I112" t="str">
        <f t="shared" si="4"/>
        <v>N</v>
      </c>
      <c r="J112" t="str">
        <f t="shared" si="5"/>
        <v>N</v>
      </c>
      <c r="K112" t="e">
        <f>IF(#REF!="A",IF($F112="A",$I$1,$P$1),$P$1)</f>
        <v>#REF!</v>
      </c>
      <c r="L112" t="e">
        <f>IF(#REF!="A",IF($F112="B",$I$1,$P$1),$P$1)</f>
        <v>#REF!</v>
      </c>
      <c r="M112" t="e">
        <f>IF(#REF!="A",IF($F112="C",$I$1,IF($F112="D",$I$1,IF($F112="E",$I$1,$P$1))),$P$1)</f>
        <v>#REF!</v>
      </c>
      <c r="N112" t="e">
        <f>IF(#REF!="A",IF($F112="F",$I$1,IF($F112="G",$I$1,IF($F112="H",$I$1,$P$1))),$P$1)</f>
        <v>#REF!</v>
      </c>
      <c r="O112" t="str">
        <f t="shared" si="6"/>
        <v>N</v>
      </c>
      <c r="P112" t="str">
        <f t="shared" si="7"/>
        <v>N</v>
      </c>
    </row>
    <row r="113" spans="1:16" ht="12.75">
      <c r="A113" s="54">
        <v>111</v>
      </c>
      <c r="B113" s="55">
        <v>138</v>
      </c>
      <c r="C113" s="56" t="s">
        <v>528</v>
      </c>
      <c r="D113" s="68" t="s">
        <v>529</v>
      </c>
      <c r="E113" s="58">
        <v>1962</v>
      </c>
      <c r="F113" s="64" t="s">
        <v>12</v>
      </c>
      <c r="G113" s="65" t="s">
        <v>314</v>
      </c>
      <c r="H113" s="66" t="s">
        <v>314</v>
      </c>
      <c r="I113" t="str">
        <f t="shared" si="4"/>
        <v>N</v>
      </c>
      <c r="J113" t="str">
        <f t="shared" si="5"/>
        <v>N</v>
      </c>
      <c r="K113" t="e">
        <f>IF(#REF!="A",IF($F113="A",$I$1,$P$1),$P$1)</f>
        <v>#REF!</v>
      </c>
      <c r="L113" t="e">
        <f>IF(#REF!="A",IF($F113="B",$I$1,$P$1),$P$1)</f>
        <v>#REF!</v>
      </c>
      <c r="M113" t="e">
        <f>IF(#REF!="A",IF($F113="C",$I$1,IF($F113="D",$I$1,IF($F113="E",$I$1,$P$1))),$P$1)</f>
        <v>#REF!</v>
      </c>
      <c r="N113" t="e">
        <f>IF(#REF!="A",IF($F113="F",$I$1,IF($F113="G",$I$1,IF($F113="H",$I$1,$P$1))),$P$1)</f>
        <v>#REF!</v>
      </c>
      <c r="O113" t="str">
        <f t="shared" si="6"/>
        <v>N</v>
      </c>
      <c r="P113" t="str">
        <f t="shared" si="7"/>
        <v>N</v>
      </c>
    </row>
    <row r="114" spans="1:16" ht="12.75">
      <c r="A114" s="46">
        <v>112</v>
      </c>
      <c r="B114" s="55">
        <v>139</v>
      </c>
      <c r="C114" s="56" t="s">
        <v>530</v>
      </c>
      <c r="D114" s="57" t="s">
        <v>531</v>
      </c>
      <c r="E114" s="58">
        <v>1965</v>
      </c>
      <c r="F114" s="59" t="s">
        <v>12</v>
      </c>
      <c r="G114" s="60" t="s">
        <v>314</v>
      </c>
      <c r="H114" s="61" t="s">
        <v>314</v>
      </c>
      <c r="I114" t="str">
        <f t="shared" si="4"/>
        <v>N</v>
      </c>
      <c r="J114" t="str">
        <f t="shared" si="5"/>
        <v>N</v>
      </c>
      <c r="K114" t="e">
        <f>IF(#REF!="A",IF($F114="A",$I$1,$P$1),$P$1)</f>
        <v>#REF!</v>
      </c>
      <c r="L114" t="e">
        <f>IF(#REF!="A",IF($F114="B",$I$1,$P$1),$P$1)</f>
        <v>#REF!</v>
      </c>
      <c r="M114" t="e">
        <f>IF(#REF!="A",IF($F114="C",$I$1,IF($F114="D",$I$1,IF($F114="E",$I$1,$P$1))),$P$1)</f>
        <v>#REF!</v>
      </c>
      <c r="N114" t="e">
        <f>IF(#REF!="A",IF($F114="F",$I$1,IF($F114="G",$I$1,IF($F114="H",$I$1,$P$1))),$P$1)</f>
        <v>#REF!</v>
      </c>
      <c r="O114" t="str">
        <f t="shared" si="6"/>
        <v>N</v>
      </c>
      <c r="P114" t="str">
        <f t="shared" si="7"/>
        <v>N</v>
      </c>
    </row>
    <row r="115" spans="1:16" ht="12.75">
      <c r="A115" s="54">
        <v>113</v>
      </c>
      <c r="B115" s="55">
        <v>140</v>
      </c>
      <c r="C115" s="56" t="s">
        <v>532</v>
      </c>
      <c r="D115" s="57" t="s">
        <v>533</v>
      </c>
      <c r="E115" s="58">
        <v>1959</v>
      </c>
      <c r="F115" s="59" t="s">
        <v>12</v>
      </c>
      <c r="G115" s="60" t="s">
        <v>314</v>
      </c>
      <c r="H115" s="61" t="s">
        <v>314</v>
      </c>
      <c r="I115" t="str">
        <f t="shared" si="4"/>
        <v>N</v>
      </c>
      <c r="J115" t="str">
        <f t="shared" si="5"/>
        <v>N</v>
      </c>
      <c r="K115" t="e">
        <f>IF(#REF!="A",IF($F115="A",$I$1,$P$1),$P$1)</f>
        <v>#REF!</v>
      </c>
      <c r="L115" t="e">
        <f>IF(#REF!="A",IF($F115="B",$I$1,$P$1),$P$1)</f>
        <v>#REF!</v>
      </c>
      <c r="M115" t="e">
        <f>IF(#REF!="A",IF($F115="C",$I$1,IF($F115="D",$I$1,IF($F115="E",$I$1,$P$1))),$P$1)</f>
        <v>#REF!</v>
      </c>
      <c r="N115" t="e">
        <f>IF(#REF!="A",IF($F115="F",$I$1,IF($F115="G",$I$1,IF($F115="H",$I$1,$P$1))),$P$1)</f>
        <v>#REF!</v>
      </c>
      <c r="O115" t="str">
        <f t="shared" si="6"/>
        <v>N</v>
      </c>
      <c r="P115" t="str">
        <f t="shared" si="7"/>
        <v>N</v>
      </c>
    </row>
    <row r="116" spans="1:16" ht="12.75">
      <c r="A116" s="54">
        <v>114</v>
      </c>
      <c r="B116" s="55">
        <v>141</v>
      </c>
      <c r="C116" s="56" t="s">
        <v>534</v>
      </c>
      <c r="D116" s="57" t="s">
        <v>457</v>
      </c>
      <c r="E116" s="58">
        <v>1962</v>
      </c>
      <c r="F116" s="59" t="s">
        <v>12</v>
      </c>
      <c r="G116" s="60" t="s">
        <v>314</v>
      </c>
      <c r="H116" s="61" t="s">
        <v>314</v>
      </c>
      <c r="I116" t="str">
        <f t="shared" si="4"/>
        <v>N</v>
      </c>
      <c r="J116" t="str">
        <f t="shared" si="5"/>
        <v>N</v>
      </c>
      <c r="K116" t="e">
        <f>IF(#REF!="A",IF($F116="A",$I$1,$P$1),$P$1)</f>
        <v>#REF!</v>
      </c>
      <c r="L116" t="e">
        <f>IF(#REF!="A",IF($F116="B",$I$1,$P$1),$P$1)</f>
        <v>#REF!</v>
      </c>
      <c r="M116" t="e">
        <f>IF(#REF!="A",IF($F116="C",$I$1,IF($F116="D",$I$1,IF($F116="E",$I$1,$P$1))),$P$1)</f>
        <v>#REF!</v>
      </c>
      <c r="N116" t="e">
        <f>IF(#REF!="A",IF($F116="F",$I$1,IF($F116="G",$I$1,IF($F116="H",$I$1,$P$1))),$P$1)</f>
        <v>#REF!</v>
      </c>
      <c r="O116" t="str">
        <f t="shared" si="6"/>
        <v>N</v>
      </c>
      <c r="P116" t="str">
        <f t="shared" si="7"/>
        <v>N</v>
      </c>
    </row>
    <row r="117" spans="1:16" ht="12.75">
      <c r="A117" s="46">
        <v>115</v>
      </c>
      <c r="B117" s="55">
        <v>142</v>
      </c>
      <c r="C117" s="56" t="s">
        <v>535</v>
      </c>
      <c r="D117" s="57" t="s">
        <v>536</v>
      </c>
      <c r="E117" s="58">
        <v>1966</v>
      </c>
      <c r="F117" s="59" t="s">
        <v>12</v>
      </c>
      <c r="G117" s="60" t="s">
        <v>314</v>
      </c>
      <c r="H117" s="61" t="s">
        <v>314</v>
      </c>
      <c r="I117" t="str">
        <f t="shared" si="4"/>
        <v>N</v>
      </c>
      <c r="J117" t="str">
        <f t="shared" si="5"/>
        <v>N</v>
      </c>
      <c r="K117" t="e">
        <f>IF(#REF!="A",IF($F117="A",$I$1,$P$1),$P$1)</f>
        <v>#REF!</v>
      </c>
      <c r="L117" t="e">
        <f>IF(#REF!="A",IF($F117="B",$I$1,$P$1),$P$1)</f>
        <v>#REF!</v>
      </c>
      <c r="M117" t="e">
        <f>IF(#REF!="A",IF($F117="C",$I$1,IF($F117="D",$I$1,IF($F117="E",$I$1,$P$1))),$P$1)</f>
        <v>#REF!</v>
      </c>
      <c r="N117" t="e">
        <f>IF(#REF!="A",IF($F117="F",$I$1,IF($F117="G",$I$1,IF($F117="H",$I$1,$P$1))),$P$1)</f>
        <v>#REF!</v>
      </c>
      <c r="O117" t="str">
        <f t="shared" si="6"/>
        <v>N</v>
      </c>
      <c r="P117" t="str">
        <f t="shared" si="7"/>
        <v>N</v>
      </c>
    </row>
    <row r="118" spans="1:16" ht="12.75">
      <c r="A118" s="54">
        <v>116</v>
      </c>
      <c r="B118" s="55">
        <v>143</v>
      </c>
      <c r="C118" s="56" t="s">
        <v>537</v>
      </c>
      <c r="D118" s="57" t="s">
        <v>538</v>
      </c>
      <c r="E118" s="58">
        <v>1965</v>
      </c>
      <c r="F118" s="59" t="s">
        <v>12</v>
      </c>
      <c r="G118" s="60" t="s">
        <v>314</v>
      </c>
      <c r="H118" s="61" t="s">
        <v>314</v>
      </c>
      <c r="I118" t="str">
        <f t="shared" si="4"/>
        <v>N</v>
      </c>
      <c r="J118" t="str">
        <f t="shared" si="5"/>
        <v>N</v>
      </c>
      <c r="K118" t="e">
        <f>IF(#REF!="A",IF($F118="A",$I$1,$P$1),$P$1)</f>
        <v>#REF!</v>
      </c>
      <c r="L118" t="e">
        <f>IF(#REF!="A",IF($F118="B",$I$1,$P$1),$P$1)</f>
        <v>#REF!</v>
      </c>
      <c r="M118" t="e">
        <f>IF(#REF!="A",IF($F118="C",$I$1,IF($F118="D",$I$1,IF($F118="E",$I$1,$P$1))),$P$1)</f>
        <v>#REF!</v>
      </c>
      <c r="N118" t="e">
        <f>IF(#REF!="A",IF($F118="F",$I$1,IF($F118="G",$I$1,IF($F118="H",$I$1,$P$1))),$P$1)</f>
        <v>#REF!</v>
      </c>
      <c r="O118" t="str">
        <f t="shared" si="6"/>
        <v>N</v>
      </c>
      <c r="P118" t="str">
        <f t="shared" si="7"/>
        <v>N</v>
      </c>
    </row>
    <row r="119" spans="1:16" ht="12.75">
      <c r="A119" s="54">
        <v>117</v>
      </c>
      <c r="B119" s="55">
        <v>144</v>
      </c>
      <c r="C119" s="56" t="s">
        <v>539</v>
      </c>
      <c r="D119" s="57" t="s">
        <v>540</v>
      </c>
      <c r="E119" s="58">
        <v>1967</v>
      </c>
      <c r="F119" s="59" t="s">
        <v>12</v>
      </c>
      <c r="G119" s="60" t="s">
        <v>314</v>
      </c>
      <c r="H119" s="61" t="s">
        <v>314</v>
      </c>
      <c r="I119" t="str">
        <f t="shared" si="4"/>
        <v>N</v>
      </c>
      <c r="J119" t="str">
        <f t="shared" si="5"/>
        <v>N</v>
      </c>
      <c r="K119" t="e">
        <f>IF(#REF!="A",IF($F119="A",$I$1,$P$1),$P$1)</f>
        <v>#REF!</v>
      </c>
      <c r="L119" t="e">
        <f>IF(#REF!="A",IF($F119="B",$I$1,$P$1),$P$1)</f>
        <v>#REF!</v>
      </c>
      <c r="M119" t="e">
        <f>IF(#REF!="A",IF($F119="C",$I$1,IF($F119="D",$I$1,IF($F119="E",$I$1,$P$1))),$P$1)</f>
        <v>#REF!</v>
      </c>
      <c r="N119" t="e">
        <f>IF(#REF!="A",IF($F119="F",$I$1,IF($F119="G",$I$1,IF($F119="H",$I$1,$P$1))),$P$1)</f>
        <v>#REF!</v>
      </c>
      <c r="O119" t="str">
        <f t="shared" si="6"/>
        <v>N</v>
      </c>
      <c r="P119" t="str">
        <f t="shared" si="7"/>
        <v>N</v>
      </c>
    </row>
    <row r="120" spans="1:16" ht="12.75">
      <c r="A120" s="46">
        <v>118</v>
      </c>
      <c r="B120" s="55">
        <v>145</v>
      </c>
      <c r="C120" s="56" t="s">
        <v>541</v>
      </c>
      <c r="D120" s="57" t="s">
        <v>375</v>
      </c>
      <c r="E120" s="58">
        <v>1966</v>
      </c>
      <c r="F120" s="59" t="s">
        <v>12</v>
      </c>
      <c r="G120" s="60" t="s">
        <v>314</v>
      </c>
      <c r="H120" s="61" t="s">
        <v>314</v>
      </c>
      <c r="I120" t="str">
        <f t="shared" si="4"/>
        <v>N</v>
      </c>
      <c r="J120" t="str">
        <f t="shared" si="5"/>
        <v>N</v>
      </c>
      <c r="K120" t="e">
        <f>IF(#REF!="A",IF($F120="A",$I$1,$P$1),$P$1)</f>
        <v>#REF!</v>
      </c>
      <c r="L120" t="e">
        <f>IF(#REF!="A",IF($F120="B",$I$1,$P$1),$P$1)</f>
        <v>#REF!</v>
      </c>
      <c r="M120" t="e">
        <f>IF(#REF!="A",IF($F120="C",$I$1,IF($F120="D",$I$1,IF($F120="E",$I$1,$P$1))),$P$1)</f>
        <v>#REF!</v>
      </c>
      <c r="N120" t="e">
        <f>IF(#REF!="A",IF($F120="F",$I$1,IF($F120="G",$I$1,IF($F120="H",$I$1,$P$1))),$P$1)</f>
        <v>#REF!</v>
      </c>
      <c r="O120" t="str">
        <f t="shared" si="6"/>
        <v>N</v>
      </c>
      <c r="P120" t="str">
        <f t="shared" si="7"/>
        <v>N</v>
      </c>
    </row>
    <row r="121" spans="1:16" ht="12.75">
      <c r="A121" s="54">
        <v>119</v>
      </c>
      <c r="B121" s="55">
        <v>146</v>
      </c>
      <c r="C121" s="56" t="s">
        <v>542</v>
      </c>
      <c r="D121" s="57" t="s">
        <v>543</v>
      </c>
      <c r="E121" s="58">
        <v>1968</v>
      </c>
      <c r="F121" s="59" t="s">
        <v>12</v>
      </c>
      <c r="G121" s="60" t="s">
        <v>314</v>
      </c>
      <c r="H121" s="61" t="s">
        <v>314</v>
      </c>
      <c r="I121" t="str">
        <f t="shared" si="4"/>
        <v>N</v>
      </c>
      <c r="J121" t="str">
        <f t="shared" si="5"/>
        <v>N</v>
      </c>
      <c r="K121" t="e">
        <f>IF(#REF!="A",IF($F121="A",$I$1,$P$1),$P$1)</f>
        <v>#REF!</v>
      </c>
      <c r="L121" t="e">
        <f>IF(#REF!="A",IF($F121="B",$I$1,$P$1),$P$1)</f>
        <v>#REF!</v>
      </c>
      <c r="M121" t="e">
        <f>IF(#REF!="A",IF($F121="C",$I$1,IF($F121="D",$I$1,IF($F121="E",$I$1,$P$1))),$P$1)</f>
        <v>#REF!</v>
      </c>
      <c r="N121" t="e">
        <f>IF(#REF!="A",IF($F121="F",$I$1,IF($F121="G",$I$1,IF($F121="H",$I$1,$P$1))),$P$1)</f>
        <v>#REF!</v>
      </c>
      <c r="O121" t="str">
        <f t="shared" si="6"/>
        <v>N</v>
      </c>
      <c r="P121" t="str">
        <f t="shared" si="7"/>
        <v>N</v>
      </c>
    </row>
    <row r="122" spans="1:16" ht="12.75">
      <c r="A122" s="54">
        <v>120</v>
      </c>
      <c r="B122" s="55">
        <v>147</v>
      </c>
      <c r="C122" s="56" t="s">
        <v>544</v>
      </c>
      <c r="D122" s="57" t="s">
        <v>545</v>
      </c>
      <c r="E122" s="58">
        <v>1960</v>
      </c>
      <c r="F122" s="59" t="s">
        <v>12</v>
      </c>
      <c r="G122" s="60" t="s">
        <v>314</v>
      </c>
      <c r="H122" s="61" t="s">
        <v>314</v>
      </c>
      <c r="I122" t="str">
        <f t="shared" si="4"/>
        <v>N</v>
      </c>
      <c r="J122" t="str">
        <f t="shared" si="5"/>
        <v>N</v>
      </c>
      <c r="K122" t="e">
        <f>IF(#REF!="A",IF($F122="A",$I$1,$P$1),$P$1)</f>
        <v>#REF!</v>
      </c>
      <c r="L122" t="e">
        <f>IF(#REF!="A",IF($F122="B",$I$1,$P$1),$P$1)</f>
        <v>#REF!</v>
      </c>
      <c r="M122" t="e">
        <f>IF(#REF!="A",IF($F122="C",$I$1,IF($F122="D",$I$1,IF($F122="E",$I$1,$P$1))),$P$1)</f>
        <v>#REF!</v>
      </c>
      <c r="N122" t="e">
        <f>IF(#REF!="A",IF($F122="F",$I$1,IF($F122="G",$I$1,IF($F122="H",$I$1,$P$1))),$P$1)</f>
        <v>#REF!</v>
      </c>
      <c r="O122" t="str">
        <f t="shared" si="6"/>
        <v>N</v>
      </c>
      <c r="P122" t="str">
        <f t="shared" si="7"/>
        <v>N</v>
      </c>
    </row>
    <row r="123" spans="1:16" ht="12.75">
      <c r="A123" s="46">
        <v>121</v>
      </c>
      <c r="B123" s="55">
        <v>149</v>
      </c>
      <c r="C123" s="56" t="s">
        <v>546</v>
      </c>
      <c r="D123" s="57" t="s">
        <v>547</v>
      </c>
      <c r="E123" s="58">
        <v>1962</v>
      </c>
      <c r="F123" s="59" t="s">
        <v>12</v>
      </c>
      <c r="G123" s="60" t="s">
        <v>314</v>
      </c>
      <c r="H123" s="61" t="s">
        <v>314</v>
      </c>
      <c r="I123" t="str">
        <f t="shared" si="4"/>
        <v>N</v>
      </c>
      <c r="J123" t="str">
        <f t="shared" si="5"/>
        <v>N</v>
      </c>
      <c r="K123" t="e">
        <f>IF(#REF!="A",IF($F123="A",$I$1,$P$1),$P$1)</f>
        <v>#REF!</v>
      </c>
      <c r="L123" t="e">
        <f>IF(#REF!="A",IF($F123="B",$I$1,$P$1),$P$1)</f>
        <v>#REF!</v>
      </c>
      <c r="M123" t="e">
        <f>IF(#REF!="A",IF($F123="C",$I$1,IF($F123="D",$I$1,IF($F123="E",$I$1,$P$1))),$P$1)</f>
        <v>#REF!</v>
      </c>
      <c r="N123" t="e">
        <f>IF(#REF!="A",IF($F123="F",$I$1,IF($F123="G",$I$1,IF($F123="H",$I$1,$P$1))),$P$1)</f>
        <v>#REF!</v>
      </c>
      <c r="O123" t="str">
        <f t="shared" si="6"/>
        <v>N</v>
      </c>
      <c r="P123" t="str">
        <f t="shared" si="7"/>
        <v>N</v>
      </c>
    </row>
    <row r="124" spans="1:16" ht="12.75">
      <c r="A124" s="54">
        <v>122</v>
      </c>
      <c r="B124" s="55">
        <v>150</v>
      </c>
      <c r="C124" s="56" t="s">
        <v>548</v>
      </c>
      <c r="D124" s="57" t="s">
        <v>549</v>
      </c>
      <c r="E124" s="58">
        <v>1961</v>
      </c>
      <c r="F124" s="59" t="s">
        <v>12</v>
      </c>
      <c r="G124" s="60" t="s">
        <v>314</v>
      </c>
      <c r="H124" s="61" t="s">
        <v>314</v>
      </c>
      <c r="I124" t="str">
        <f t="shared" si="4"/>
        <v>N</v>
      </c>
      <c r="J124" t="str">
        <f t="shared" si="5"/>
        <v>N</v>
      </c>
      <c r="K124" t="e">
        <f>IF(#REF!="A",IF($F124="A",$I$1,$P$1),$P$1)</f>
        <v>#REF!</v>
      </c>
      <c r="L124" t="e">
        <f>IF(#REF!="A",IF($F124="B",$I$1,$P$1),$P$1)</f>
        <v>#REF!</v>
      </c>
      <c r="M124" t="e">
        <f>IF(#REF!="A",IF($F124="C",$I$1,IF($F124="D",$I$1,IF($F124="E",$I$1,$P$1))),$P$1)</f>
        <v>#REF!</v>
      </c>
      <c r="N124" t="e">
        <f>IF(#REF!="A",IF($F124="F",$I$1,IF($F124="G",$I$1,IF($F124="H",$I$1,$P$1))),$P$1)</f>
        <v>#REF!</v>
      </c>
      <c r="O124" t="str">
        <f t="shared" si="6"/>
        <v>N</v>
      </c>
      <c r="P124" t="str">
        <f t="shared" si="7"/>
        <v>N</v>
      </c>
    </row>
    <row r="125" spans="1:16" ht="12.75">
      <c r="A125" s="54">
        <v>123</v>
      </c>
      <c r="B125" s="55">
        <v>151</v>
      </c>
      <c r="C125" s="56" t="s">
        <v>550</v>
      </c>
      <c r="D125" s="57" t="s">
        <v>394</v>
      </c>
      <c r="E125" s="58">
        <v>1962</v>
      </c>
      <c r="F125" s="59" t="s">
        <v>12</v>
      </c>
      <c r="G125" s="60" t="s">
        <v>314</v>
      </c>
      <c r="H125" s="61" t="s">
        <v>314</v>
      </c>
      <c r="I125" t="str">
        <f t="shared" si="4"/>
        <v>N</v>
      </c>
      <c r="J125" t="str">
        <f t="shared" si="5"/>
        <v>N</v>
      </c>
      <c r="K125" t="e">
        <f>IF(#REF!="A",IF($F125="A",$I$1,$P$1),$P$1)</f>
        <v>#REF!</v>
      </c>
      <c r="L125" t="e">
        <f>IF(#REF!="A",IF($F125="B",$I$1,$P$1),$P$1)</f>
        <v>#REF!</v>
      </c>
      <c r="M125" t="e">
        <f>IF(#REF!="A",IF($F125="C",$I$1,IF($F125="D",$I$1,IF($F125="E",$I$1,$P$1))),$P$1)</f>
        <v>#REF!</v>
      </c>
      <c r="N125" t="e">
        <f>IF(#REF!="A",IF($F125="F",$I$1,IF($F125="G",$I$1,IF($F125="H",$I$1,$P$1))),$P$1)</f>
        <v>#REF!</v>
      </c>
      <c r="O125" t="str">
        <f t="shared" si="6"/>
        <v>N</v>
      </c>
      <c r="P125" t="str">
        <f t="shared" si="7"/>
        <v>N</v>
      </c>
    </row>
    <row r="126" spans="1:16" ht="12.75">
      <c r="A126" s="46">
        <v>124</v>
      </c>
      <c r="B126" s="55">
        <v>152</v>
      </c>
      <c r="C126" s="56" t="s">
        <v>551</v>
      </c>
      <c r="D126" s="57" t="s">
        <v>384</v>
      </c>
      <c r="E126" s="58">
        <v>1965</v>
      </c>
      <c r="F126" s="59" t="s">
        <v>12</v>
      </c>
      <c r="G126" s="60" t="s">
        <v>314</v>
      </c>
      <c r="H126" s="61" t="s">
        <v>314</v>
      </c>
      <c r="I126" t="str">
        <f t="shared" si="4"/>
        <v>N</v>
      </c>
      <c r="J126" t="str">
        <f t="shared" si="5"/>
        <v>N</v>
      </c>
      <c r="K126" t="e">
        <f>IF(#REF!="A",IF($F126="A",$I$1,$P$1),$P$1)</f>
        <v>#REF!</v>
      </c>
      <c r="L126" t="e">
        <f>IF(#REF!="A",IF($F126="B",$I$1,$P$1),$P$1)</f>
        <v>#REF!</v>
      </c>
      <c r="M126" t="e">
        <f>IF(#REF!="A",IF($F126="C",$I$1,IF($F126="D",$I$1,IF($F126="E",$I$1,$P$1))),$P$1)</f>
        <v>#REF!</v>
      </c>
      <c r="N126" t="e">
        <f>IF(#REF!="A",IF($F126="F",$I$1,IF($F126="G",$I$1,IF($F126="H",$I$1,$P$1))),$P$1)</f>
        <v>#REF!</v>
      </c>
      <c r="O126" t="str">
        <f t="shared" si="6"/>
        <v>N</v>
      </c>
      <c r="P126" t="str">
        <f t="shared" si="7"/>
        <v>N</v>
      </c>
    </row>
    <row r="127" spans="1:16" ht="12.75">
      <c r="A127" s="54">
        <v>125</v>
      </c>
      <c r="B127" s="55">
        <v>153</v>
      </c>
      <c r="C127" s="56" t="s">
        <v>552</v>
      </c>
      <c r="D127" s="57" t="s">
        <v>553</v>
      </c>
      <c r="E127" s="58">
        <v>1965</v>
      </c>
      <c r="F127" s="59" t="s">
        <v>12</v>
      </c>
      <c r="G127" s="60" t="s">
        <v>314</v>
      </c>
      <c r="H127" s="61" t="s">
        <v>314</v>
      </c>
      <c r="I127" t="str">
        <f t="shared" si="4"/>
        <v>N</v>
      </c>
      <c r="J127" t="str">
        <f t="shared" si="5"/>
        <v>N</v>
      </c>
      <c r="K127" t="e">
        <f>IF(#REF!="A",IF($F127="A",$I$1,$P$1),$P$1)</f>
        <v>#REF!</v>
      </c>
      <c r="L127" t="e">
        <f>IF(#REF!="A",IF($F127="B",$I$1,$P$1),$P$1)</f>
        <v>#REF!</v>
      </c>
      <c r="M127" t="e">
        <f>IF(#REF!="A",IF($F127="C",$I$1,IF($F127="D",$I$1,IF($F127="E",$I$1,$P$1))),$P$1)</f>
        <v>#REF!</v>
      </c>
      <c r="N127" t="e">
        <f>IF(#REF!="A",IF($F127="F",$I$1,IF($F127="G",$I$1,IF($F127="H",$I$1,$P$1))),$P$1)</f>
        <v>#REF!</v>
      </c>
      <c r="O127" t="str">
        <f t="shared" si="6"/>
        <v>N</v>
      </c>
      <c r="P127" t="str">
        <f t="shared" si="7"/>
        <v>N</v>
      </c>
    </row>
    <row r="128" spans="1:16" ht="12.75">
      <c r="A128" s="54">
        <v>126</v>
      </c>
      <c r="B128" s="55">
        <v>154</v>
      </c>
      <c r="C128" s="56" t="s">
        <v>554</v>
      </c>
      <c r="D128" s="57" t="s">
        <v>555</v>
      </c>
      <c r="E128" s="58">
        <v>1968</v>
      </c>
      <c r="F128" s="59" t="s">
        <v>12</v>
      </c>
      <c r="G128" s="60" t="s">
        <v>314</v>
      </c>
      <c r="H128" s="61" t="s">
        <v>314</v>
      </c>
      <c r="I128" t="str">
        <f t="shared" si="4"/>
        <v>N</v>
      </c>
      <c r="J128" t="str">
        <f t="shared" si="5"/>
        <v>N</v>
      </c>
      <c r="K128" t="e">
        <f>IF(#REF!="A",IF($F128="A",$I$1,$P$1),$P$1)</f>
        <v>#REF!</v>
      </c>
      <c r="L128" t="e">
        <f>IF(#REF!="A",IF($F128="B",$I$1,$P$1),$P$1)</f>
        <v>#REF!</v>
      </c>
      <c r="M128" t="e">
        <f>IF(#REF!="A",IF($F128="C",$I$1,IF($F128="D",$I$1,IF($F128="E",$I$1,$P$1))),$P$1)</f>
        <v>#REF!</v>
      </c>
      <c r="N128" t="e">
        <f>IF(#REF!="A",IF($F128="F",$I$1,IF($F128="G",$I$1,IF($F128="H",$I$1,$P$1))),$P$1)</f>
        <v>#REF!</v>
      </c>
      <c r="O128" t="str">
        <f t="shared" si="6"/>
        <v>N</v>
      </c>
      <c r="P128" t="str">
        <f t="shared" si="7"/>
        <v>N</v>
      </c>
    </row>
    <row r="129" spans="1:16" ht="12.75">
      <c r="A129" s="46">
        <v>127</v>
      </c>
      <c r="B129" s="55">
        <v>155</v>
      </c>
      <c r="C129" s="56" t="s">
        <v>556</v>
      </c>
      <c r="D129" s="57" t="s">
        <v>557</v>
      </c>
      <c r="E129" s="58">
        <v>1966</v>
      </c>
      <c r="F129" s="59" t="s">
        <v>12</v>
      </c>
      <c r="G129" s="60" t="s">
        <v>314</v>
      </c>
      <c r="H129" s="61" t="s">
        <v>314</v>
      </c>
      <c r="I129" t="str">
        <f t="shared" si="4"/>
        <v>N</v>
      </c>
      <c r="J129" t="str">
        <f t="shared" si="5"/>
        <v>N</v>
      </c>
      <c r="K129" t="e">
        <f>IF(#REF!="A",IF($F129="A",$I$1,$P$1),$P$1)</f>
        <v>#REF!</v>
      </c>
      <c r="L129" t="e">
        <f>IF(#REF!="A",IF($F129="B",$I$1,$P$1),$P$1)</f>
        <v>#REF!</v>
      </c>
      <c r="M129" t="e">
        <f>IF(#REF!="A",IF($F129="C",$I$1,IF($F129="D",$I$1,IF($F129="E",$I$1,$P$1))),$P$1)</f>
        <v>#REF!</v>
      </c>
      <c r="N129" t="e">
        <f>IF(#REF!="A",IF($F129="F",$I$1,IF($F129="G",$I$1,IF($F129="H",$I$1,$P$1))),$P$1)</f>
        <v>#REF!</v>
      </c>
      <c r="O129" t="str">
        <f t="shared" si="6"/>
        <v>N</v>
      </c>
      <c r="P129" t="str">
        <f t="shared" si="7"/>
        <v>N</v>
      </c>
    </row>
    <row r="130" spans="1:16" ht="12.75">
      <c r="A130" s="54">
        <v>128</v>
      </c>
      <c r="B130" s="55">
        <v>156</v>
      </c>
      <c r="C130" s="56" t="s">
        <v>558</v>
      </c>
      <c r="D130" s="57" t="s">
        <v>375</v>
      </c>
      <c r="E130" s="58">
        <v>1959</v>
      </c>
      <c r="F130" s="64" t="s">
        <v>12</v>
      </c>
      <c r="G130" s="65" t="s">
        <v>314</v>
      </c>
      <c r="H130" s="66" t="s">
        <v>314</v>
      </c>
      <c r="I130" t="str">
        <f t="shared" si="4"/>
        <v>N</v>
      </c>
      <c r="J130" t="str">
        <f t="shared" si="5"/>
        <v>N</v>
      </c>
      <c r="K130" t="e">
        <f>IF(#REF!="A",IF($F130="A",$I$1,$P$1),$P$1)</f>
        <v>#REF!</v>
      </c>
      <c r="L130" t="e">
        <f>IF(#REF!="A",IF($F130="B",$I$1,$P$1),$P$1)</f>
        <v>#REF!</v>
      </c>
      <c r="M130" t="e">
        <f>IF(#REF!="A",IF($F130="C",$I$1,IF($F130="D",$I$1,IF($F130="E",$I$1,$P$1))),$P$1)</f>
        <v>#REF!</v>
      </c>
      <c r="N130" t="e">
        <f>IF(#REF!="A",IF($F130="F",$I$1,IF($F130="G",$I$1,IF($F130="H",$I$1,$P$1))),$P$1)</f>
        <v>#REF!</v>
      </c>
      <c r="O130" t="str">
        <f t="shared" si="6"/>
        <v>N</v>
      </c>
      <c r="P130" t="str">
        <f t="shared" si="7"/>
        <v>N</v>
      </c>
    </row>
    <row r="131" spans="1:16" ht="12.75">
      <c r="A131" s="54">
        <v>129</v>
      </c>
      <c r="B131" s="55">
        <v>157</v>
      </c>
      <c r="C131" s="56" t="s">
        <v>559</v>
      </c>
      <c r="D131" s="57" t="s">
        <v>560</v>
      </c>
      <c r="E131" s="58">
        <v>1965</v>
      </c>
      <c r="F131" s="59" t="s">
        <v>12</v>
      </c>
      <c r="G131" s="60" t="s">
        <v>314</v>
      </c>
      <c r="H131" s="61" t="s">
        <v>314</v>
      </c>
      <c r="I131" t="str">
        <f aca="true" t="shared" si="8" ref="I131:I194">IF(G131="A",IF($F131="A",$I$1,IF($F131="B",$I$1,IF($F131="C",$I$1,IF($F131="D",$I$1,IF($F131="E",$I$1,$P$1))))),$P$1)</f>
        <v>N</v>
      </c>
      <c r="J131" t="str">
        <f aca="true" t="shared" si="9" ref="J131:J194">IF(G131="A",IF($F131="F",$I$1,IF($F131="G",$I$1,IF($F131="H",$I$1,$P$1))),$P$1)</f>
        <v>N</v>
      </c>
      <c r="K131" t="e">
        <f>IF(#REF!="A",IF($F131="A",$I$1,$P$1),$P$1)</f>
        <v>#REF!</v>
      </c>
      <c r="L131" t="e">
        <f>IF(#REF!="A",IF($F131="B",$I$1,$P$1),$P$1)</f>
        <v>#REF!</v>
      </c>
      <c r="M131" t="e">
        <f>IF(#REF!="A",IF($F131="C",$I$1,IF($F131="D",$I$1,IF($F131="E",$I$1,$P$1))),$P$1)</f>
        <v>#REF!</v>
      </c>
      <c r="N131" t="e">
        <f>IF(#REF!="A",IF($F131="F",$I$1,IF($F131="G",$I$1,IF($F131="H",$I$1,$P$1))),$P$1)</f>
        <v>#REF!</v>
      </c>
      <c r="O131" t="str">
        <f aca="true" t="shared" si="10" ref="O131:O194">IF(H131="A",IF($F131="A",$I$1,IF($F131="B",$I$1,IF($F131="C",$I$1,IF($F131="D",$I$1,IF($F131="E",$I$1,$P$1))))),$P$1)</f>
        <v>N</v>
      </c>
      <c r="P131" t="str">
        <f aca="true" t="shared" si="11" ref="P131:P194">IF(H131="A",IF($F131="F",$I$1,IF($F131="G",$I$1,IF($F131="H",$I$1,$P$1))),$P$1)</f>
        <v>N</v>
      </c>
    </row>
    <row r="132" spans="1:16" ht="12.75">
      <c r="A132" s="46">
        <v>130</v>
      </c>
      <c r="B132" s="55">
        <v>159</v>
      </c>
      <c r="C132" s="56" t="s">
        <v>561</v>
      </c>
      <c r="D132" s="57" t="s">
        <v>375</v>
      </c>
      <c r="E132" s="58">
        <v>1966</v>
      </c>
      <c r="F132" s="59" t="s">
        <v>12</v>
      </c>
      <c r="G132" s="60" t="s">
        <v>314</v>
      </c>
      <c r="H132" s="61" t="s">
        <v>314</v>
      </c>
      <c r="I132" t="str">
        <f t="shared" si="8"/>
        <v>N</v>
      </c>
      <c r="J132" t="str">
        <f t="shared" si="9"/>
        <v>N</v>
      </c>
      <c r="K132" t="e">
        <f>IF(#REF!="A",IF($F132="A",$I$1,$P$1),$P$1)</f>
        <v>#REF!</v>
      </c>
      <c r="L132" t="e">
        <f>IF(#REF!="A",IF($F132="B",$I$1,$P$1),$P$1)</f>
        <v>#REF!</v>
      </c>
      <c r="M132" t="e">
        <f>IF(#REF!="A",IF($F132="C",$I$1,IF($F132="D",$I$1,IF($F132="E",$I$1,$P$1))),$P$1)</f>
        <v>#REF!</v>
      </c>
      <c r="N132" t="e">
        <f>IF(#REF!="A",IF($F132="F",$I$1,IF($F132="G",$I$1,IF($F132="H",$I$1,$P$1))),$P$1)</f>
        <v>#REF!</v>
      </c>
      <c r="O132" t="str">
        <f t="shared" si="10"/>
        <v>N</v>
      </c>
      <c r="P132" t="str">
        <f t="shared" si="11"/>
        <v>N</v>
      </c>
    </row>
    <row r="133" spans="1:16" ht="12.75">
      <c r="A133" s="54">
        <v>131</v>
      </c>
      <c r="B133" s="55">
        <v>160</v>
      </c>
      <c r="C133" s="56" t="s">
        <v>562</v>
      </c>
      <c r="D133" s="57" t="s">
        <v>563</v>
      </c>
      <c r="E133" s="58">
        <v>1962</v>
      </c>
      <c r="F133" s="59" t="s">
        <v>12</v>
      </c>
      <c r="G133" s="60" t="s">
        <v>314</v>
      </c>
      <c r="H133" s="61" t="s">
        <v>314</v>
      </c>
      <c r="I133" t="str">
        <f t="shared" si="8"/>
        <v>N</v>
      </c>
      <c r="J133" t="str">
        <f t="shared" si="9"/>
        <v>N</v>
      </c>
      <c r="K133" t="e">
        <f>IF(#REF!="A",IF($F133="A",$I$1,$P$1),$P$1)</f>
        <v>#REF!</v>
      </c>
      <c r="L133" t="e">
        <f>IF(#REF!="A",IF($F133="B",$I$1,$P$1),$P$1)</f>
        <v>#REF!</v>
      </c>
      <c r="M133" t="e">
        <f>IF(#REF!="A",IF($F133="C",$I$1,IF($F133="D",$I$1,IF($F133="E",$I$1,$P$1))),$P$1)</f>
        <v>#REF!</v>
      </c>
      <c r="N133" t="e">
        <f>IF(#REF!="A",IF($F133="F",$I$1,IF($F133="G",$I$1,IF($F133="H",$I$1,$P$1))),$P$1)</f>
        <v>#REF!</v>
      </c>
      <c r="O133" t="str">
        <f t="shared" si="10"/>
        <v>N</v>
      </c>
      <c r="P133" t="str">
        <f t="shared" si="11"/>
        <v>N</v>
      </c>
    </row>
    <row r="134" spans="1:16" ht="12.75">
      <c r="A134" s="54">
        <v>132</v>
      </c>
      <c r="B134" s="55">
        <v>162</v>
      </c>
      <c r="C134" s="56" t="s">
        <v>564</v>
      </c>
      <c r="D134" s="57" t="s">
        <v>565</v>
      </c>
      <c r="E134" s="58">
        <v>1962</v>
      </c>
      <c r="F134" s="59" t="s">
        <v>12</v>
      </c>
      <c r="G134" s="60" t="s">
        <v>314</v>
      </c>
      <c r="H134" s="61" t="s">
        <v>314</v>
      </c>
      <c r="I134" t="str">
        <f t="shared" si="8"/>
        <v>N</v>
      </c>
      <c r="J134" t="str">
        <f t="shared" si="9"/>
        <v>N</v>
      </c>
      <c r="K134" t="e">
        <f>IF(#REF!="A",IF($F134="A",$I$1,$P$1),$P$1)</f>
        <v>#REF!</v>
      </c>
      <c r="L134" t="e">
        <f>IF(#REF!="A",IF($F134="B",$I$1,$P$1),$P$1)</f>
        <v>#REF!</v>
      </c>
      <c r="M134" t="e">
        <f>IF(#REF!="A",IF($F134="C",$I$1,IF($F134="D",$I$1,IF($F134="E",$I$1,$P$1))),$P$1)</f>
        <v>#REF!</v>
      </c>
      <c r="N134" t="e">
        <f>IF(#REF!="A",IF($F134="F",$I$1,IF($F134="G",$I$1,IF($F134="H",$I$1,$P$1))),$P$1)</f>
        <v>#REF!</v>
      </c>
      <c r="O134" t="str">
        <f t="shared" si="10"/>
        <v>N</v>
      </c>
      <c r="P134" t="str">
        <f t="shared" si="11"/>
        <v>N</v>
      </c>
    </row>
    <row r="135" spans="1:16" ht="12.75">
      <c r="A135" s="46">
        <v>133</v>
      </c>
      <c r="B135" s="55">
        <v>163</v>
      </c>
      <c r="C135" s="56" t="s">
        <v>454</v>
      </c>
      <c r="D135" s="57" t="s">
        <v>566</v>
      </c>
      <c r="E135" s="58">
        <v>1963</v>
      </c>
      <c r="F135" s="59" t="s">
        <v>12</v>
      </c>
      <c r="G135" s="60" t="s">
        <v>314</v>
      </c>
      <c r="H135" s="61" t="s">
        <v>314</v>
      </c>
      <c r="I135" t="str">
        <f t="shared" si="8"/>
        <v>N</v>
      </c>
      <c r="J135" t="str">
        <f t="shared" si="9"/>
        <v>N</v>
      </c>
      <c r="K135" t="e">
        <f>IF(#REF!="A",IF($F135="A",$I$1,$P$1),$P$1)</f>
        <v>#REF!</v>
      </c>
      <c r="L135" t="e">
        <f>IF(#REF!="A",IF($F135="B",$I$1,$P$1),$P$1)</f>
        <v>#REF!</v>
      </c>
      <c r="M135" t="e">
        <f>IF(#REF!="A",IF($F135="C",$I$1,IF($F135="D",$I$1,IF($F135="E",$I$1,$P$1))),$P$1)</f>
        <v>#REF!</v>
      </c>
      <c r="N135" t="e">
        <f>IF(#REF!="A",IF($F135="F",$I$1,IF($F135="G",$I$1,IF($F135="H",$I$1,$P$1))),$P$1)</f>
        <v>#REF!</v>
      </c>
      <c r="O135" t="str">
        <f t="shared" si="10"/>
        <v>N</v>
      </c>
      <c r="P135" t="str">
        <f t="shared" si="11"/>
        <v>N</v>
      </c>
    </row>
    <row r="136" spans="1:16" ht="12.75">
      <c r="A136" s="54">
        <v>134</v>
      </c>
      <c r="B136" s="55">
        <v>164</v>
      </c>
      <c r="C136" s="56" t="s">
        <v>567</v>
      </c>
      <c r="D136" s="57" t="s">
        <v>568</v>
      </c>
      <c r="E136" s="58">
        <v>1964</v>
      </c>
      <c r="F136" s="59" t="s">
        <v>12</v>
      </c>
      <c r="G136" s="60" t="s">
        <v>314</v>
      </c>
      <c r="H136" s="61" t="s">
        <v>314</v>
      </c>
      <c r="I136" t="str">
        <f t="shared" si="8"/>
        <v>N</v>
      </c>
      <c r="J136" t="str">
        <f t="shared" si="9"/>
        <v>N</v>
      </c>
      <c r="K136" t="e">
        <f>IF(#REF!="A",IF($F136="A",$I$1,$P$1),$P$1)</f>
        <v>#REF!</v>
      </c>
      <c r="L136" t="e">
        <f>IF(#REF!="A",IF($F136="B",$I$1,$P$1),$P$1)</f>
        <v>#REF!</v>
      </c>
      <c r="M136" t="e">
        <f>IF(#REF!="A",IF($F136="C",$I$1,IF($F136="D",$I$1,IF($F136="E",$I$1,$P$1))),$P$1)</f>
        <v>#REF!</v>
      </c>
      <c r="N136" t="e">
        <f>IF(#REF!="A",IF($F136="F",$I$1,IF($F136="G",$I$1,IF($F136="H",$I$1,$P$1))),$P$1)</f>
        <v>#REF!</v>
      </c>
      <c r="O136" t="str">
        <f t="shared" si="10"/>
        <v>N</v>
      </c>
      <c r="P136" t="str">
        <f t="shared" si="11"/>
        <v>N</v>
      </c>
    </row>
    <row r="137" spans="1:16" ht="12.75">
      <c r="A137" s="54">
        <v>135</v>
      </c>
      <c r="B137" s="55">
        <v>165</v>
      </c>
      <c r="C137" s="56" t="s">
        <v>569</v>
      </c>
      <c r="D137" s="57" t="s">
        <v>570</v>
      </c>
      <c r="E137" s="58">
        <v>1968</v>
      </c>
      <c r="F137" s="59" t="s">
        <v>12</v>
      </c>
      <c r="G137" s="60" t="s">
        <v>314</v>
      </c>
      <c r="H137" s="61" t="s">
        <v>314</v>
      </c>
      <c r="I137" t="str">
        <f t="shared" si="8"/>
        <v>N</v>
      </c>
      <c r="J137" t="str">
        <f t="shared" si="9"/>
        <v>N</v>
      </c>
      <c r="K137" t="e">
        <f>IF(#REF!="A",IF($F137="A",$I$1,$P$1),$P$1)</f>
        <v>#REF!</v>
      </c>
      <c r="L137" t="e">
        <f>IF(#REF!="A",IF($F137="B",$I$1,$P$1),$P$1)</f>
        <v>#REF!</v>
      </c>
      <c r="M137" t="e">
        <f>IF(#REF!="A",IF($F137="C",$I$1,IF($F137="D",$I$1,IF($F137="E",$I$1,$P$1))),$P$1)</f>
        <v>#REF!</v>
      </c>
      <c r="N137" t="e">
        <f>IF(#REF!="A",IF($F137="F",$I$1,IF($F137="G",$I$1,IF($F137="H",$I$1,$P$1))),$P$1)</f>
        <v>#REF!</v>
      </c>
      <c r="O137" t="str">
        <f t="shared" si="10"/>
        <v>N</v>
      </c>
      <c r="P137" t="str">
        <f t="shared" si="11"/>
        <v>N</v>
      </c>
    </row>
    <row r="138" spans="1:16" ht="12.75">
      <c r="A138" s="46">
        <v>136</v>
      </c>
      <c r="B138" s="55">
        <v>167</v>
      </c>
      <c r="C138" s="56" t="s">
        <v>571</v>
      </c>
      <c r="D138" s="57" t="s">
        <v>572</v>
      </c>
      <c r="E138" s="58">
        <v>1960</v>
      </c>
      <c r="F138" s="59" t="s">
        <v>12</v>
      </c>
      <c r="G138" s="60" t="s">
        <v>314</v>
      </c>
      <c r="H138" s="61" t="s">
        <v>314</v>
      </c>
      <c r="I138" t="str">
        <f t="shared" si="8"/>
        <v>N</v>
      </c>
      <c r="J138" t="str">
        <f t="shared" si="9"/>
        <v>N</v>
      </c>
      <c r="K138" t="e">
        <f>IF(#REF!="A",IF($F138="A",$I$1,$P$1),$P$1)</f>
        <v>#REF!</v>
      </c>
      <c r="L138" t="e">
        <f>IF(#REF!="A",IF($F138="B",$I$1,$P$1),$P$1)</f>
        <v>#REF!</v>
      </c>
      <c r="M138" t="e">
        <f>IF(#REF!="A",IF($F138="C",$I$1,IF($F138="D",$I$1,IF($F138="E",$I$1,$P$1))),$P$1)</f>
        <v>#REF!</v>
      </c>
      <c r="N138" t="e">
        <f>IF(#REF!="A",IF($F138="F",$I$1,IF($F138="G",$I$1,IF($F138="H",$I$1,$P$1))),$P$1)</f>
        <v>#REF!</v>
      </c>
      <c r="O138" t="str">
        <f t="shared" si="10"/>
        <v>N</v>
      </c>
      <c r="P138" t="str">
        <f t="shared" si="11"/>
        <v>N</v>
      </c>
    </row>
    <row r="139" spans="1:16" ht="12.75">
      <c r="A139" s="54">
        <v>137</v>
      </c>
      <c r="B139" s="55">
        <v>168</v>
      </c>
      <c r="C139" s="56" t="s">
        <v>573</v>
      </c>
      <c r="D139" s="57" t="s">
        <v>344</v>
      </c>
      <c r="E139" s="58">
        <v>1962</v>
      </c>
      <c r="F139" s="59" t="s">
        <v>12</v>
      </c>
      <c r="G139" s="60" t="s">
        <v>314</v>
      </c>
      <c r="H139" s="61" t="s">
        <v>314</v>
      </c>
      <c r="I139" t="str">
        <f t="shared" si="8"/>
        <v>N</v>
      </c>
      <c r="J139" t="str">
        <f t="shared" si="9"/>
        <v>N</v>
      </c>
      <c r="K139" t="e">
        <f>IF(#REF!="A",IF($F139="A",$I$1,$P$1),$P$1)</f>
        <v>#REF!</v>
      </c>
      <c r="L139" t="e">
        <f>IF(#REF!="A",IF($F139="B",$I$1,$P$1),$P$1)</f>
        <v>#REF!</v>
      </c>
      <c r="M139" t="e">
        <f>IF(#REF!="A",IF($F139="C",$I$1,IF($F139="D",$I$1,IF($F139="E",$I$1,$P$1))),$P$1)</f>
        <v>#REF!</v>
      </c>
      <c r="N139" t="e">
        <f>IF(#REF!="A",IF($F139="F",$I$1,IF($F139="G",$I$1,IF($F139="H",$I$1,$P$1))),$P$1)</f>
        <v>#REF!</v>
      </c>
      <c r="O139" t="str">
        <f t="shared" si="10"/>
        <v>N</v>
      </c>
      <c r="P139" t="str">
        <f t="shared" si="11"/>
        <v>N</v>
      </c>
    </row>
    <row r="140" spans="1:16" ht="12.75">
      <c r="A140" s="54">
        <v>138</v>
      </c>
      <c r="B140" s="55">
        <v>169</v>
      </c>
      <c r="C140" s="56" t="s">
        <v>574</v>
      </c>
      <c r="D140" s="57" t="s">
        <v>575</v>
      </c>
      <c r="E140" s="58">
        <v>1961</v>
      </c>
      <c r="F140" s="59" t="s">
        <v>12</v>
      </c>
      <c r="G140" s="60" t="s">
        <v>11</v>
      </c>
      <c r="H140" s="61" t="s">
        <v>11</v>
      </c>
      <c r="I140" t="str">
        <f t="shared" si="8"/>
        <v>A</v>
      </c>
      <c r="J140" t="str">
        <f t="shared" si="9"/>
        <v>N</v>
      </c>
      <c r="K140" t="e">
        <f>IF(#REF!="A",IF($F140="A",$I$1,$P$1),$P$1)</f>
        <v>#REF!</v>
      </c>
      <c r="L140" t="e">
        <f>IF(#REF!="A",IF($F140="B",$I$1,$P$1),$P$1)</f>
        <v>#REF!</v>
      </c>
      <c r="M140" t="e">
        <f>IF(#REF!="A",IF($F140="C",$I$1,IF($F140="D",$I$1,IF($F140="E",$I$1,$P$1))),$P$1)</f>
        <v>#REF!</v>
      </c>
      <c r="N140" t="e">
        <f>IF(#REF!="A",IF($F140="F",$I$1,IF($F140="G",$I$1,IF($F140="H",$I$1,$P$1))),$P$1)</f>
        <v>#REF!</v>
      </c>
      <c r="O140" t="str">
        <f t="shared" si="10"/>
        <v>A</v>
      </c>
      <c r="P140" t="str">
        <f t="shared" si="11"/>
        <v>N</v>
      </c>
    </row>
    <row r="141" spans="1:16" ht="12.75">
      <c r="A141" s="46">
        <v>139</v>
      </c>
      <c r="B141" s="62">
        <v>170</v>
      </c>
      <c r="C141" s="56" t="s">
        <v>576</v>
      </c>
      <c r="D141" s="57" t="s">
        <v>577</v>
      </c>
      <c r="E141" s="58">
        <v>1966</v>
      </c>
      <c r="F141" s="59" t="s">
        <v>12</v>
      </c>
      <c r="G141" s="60" t="s">
        <v>314</v>
      </c>
      <c r="H141" s="61" t="s">
        <v>314</v>
      </c>
      <c r="I141" t="str">
        <f t="shared" si="8"/>
        <v>N</v>
      </c>
      <c r="J141" t="str">
        <f t="shared" si="9"/>
        <v>N</v>
      </c>
      <c r="K141" t="e">
        <f>IF(#REF!="A",IF($F141="A",$I$1,$P$1),$P$1)</f>
        <v>#REF!</v>
      </c>
      <c r="L141" t="e">
        <f>IF(#REF!="A",IF($F141="B",$I$1,$P$1),$P$1)</f>
        <v>#REF!</v>
      </c>
      <c r="M141" t="e">
        <f>IF(#REF!="A",IF($F141="C",$I$1,IF($F141="D",$I$1,IF($F141="E",$I$1,$P$1))),$P$1)</f>
        <v>#REF!</v>
      </c>
      <c r="N141" t="e">
        <f>IF(#REF!="A",IF($F141="F",$I$1,IF($F141="G",$I$1,IF($F141="H",$I$1,$P$1))),$P$1)</f>
        <v>#REF!</v>
      </c>
      <c r="O141" t="str">
        <f t="shared" si="10"/>
        <v>N</v>
      </c>
      <c r="P141" t="str">
        <f t="shared" si="11"/>
        <v>N</v>
      </c>
    </row>
    <row r="142" spans="1:16" ht="12.75">
      <c r="A142" s="54">
        <v>140</v>
      </c>
      <c r="B142" s="62">
        <v>171</v>
      </c>
      <c r="C142" s="56" t="s">
        <v>578</v>
      </c>
      <c r="D142" s="57" t="s">
        <v>579</v>
      </c>
      <c r="E142" s="58">
        <v>1965</v>
      </c>
      <c r="F142" s="59" t="s">
        <v>12</v>
      </c>
      <c r="G142" s="60" t="s">
        <v>314</v>
      </c>
      <c r="H142" s="61" t="s">
        <v>314</v>
      </c>
      <c r="I142" t="str">
        <f t="shared" si="8"/>
        <v>N</v>
      </c>
      <c r="J142" t="str">
        <f t="shared" si="9"/>
        <v>N</v>
      </c>
      <c r="K142" t="e">
        <f>IF(#REF!="A",IF($F142="A",$I$1,$P$1),$P$1)</f>
        <v>#REF!</v>
      </c>
      <c r="L142" t="e">
        <f>IF(#REF!="A",IF($F142="B",$I$1,$P$1),$P$1)</f>
        <v>#REF!</v>
      </c>
      <c r="M142" t="e">
        <f>IF(#REF!="A",IF($F142="C",$I$1,IF($F142="D",$I$1,IF($F142="E",$I$1,$P$1))),$P$1)</f>
        <v>#REF!</v>
      </c>
      <c r="N142" t="e">
        <f>IF(#REF!="A",IF($F142="F",$I$1,IF($F142="G",$I$1,IF($F142="H",$I$1,$P$1))),$P$1)</f>
        <v>#REF!</v>
      </c>
      <c r="O142" t="str">
        <f t="shared" si="10"/>
        <v>N</v>
      </c>
      <c r="P142" t="str">
        <f t="shared" si="11"/>
        <v>N</v>
      </c>
    </row>
    <row r="143" spans="1:16" ht="12.75">
      <c r="A143" s="54">
        <v>141</v>
      </c>
      <c r="B143" s="62">
        <v>172</v>
      </c>
      <c r="C143" s="56" t="s">
        <v>580</v>
      </c>
      <c r="D143" s="57" t="s">
        <v>581</v>
      </c>
      <c r="E143" s="58">
        <v>1962</v>
      </c>
      <c r="F143" s="59" t="s">
        <v>12</v>
      </c>
      <c r="G143" s="60" t="s">
        <v>314</v>
      </c>
      <c r="H143" s="61" t="s">
        <v>314</v>
      </c>
      <c r="I143" t="str">
        <f t="shared" si="8"/>
        <v>N</v>
      </c>
      <c r="J143" t="str">
        <f t="shared" si="9"/>
        <v>N</v>
      </c>
      <c r="K143" t="e">
        <f>IF(#REF!="A",IF($F143="A",$I$1,$P$1),$P$1)</f>
        <v>#REF!</v>
      </c>
      <c r="L143" t="e">
        <f>IF(#REF!="A",IF($F143="B",$I$1,$P$1),$P$1)</f>
        <v>#REF!</v>
      </c>
      <c r="M143" t="e">
        <f>IF(#REF!="A",IF($F143="C",$I$1,IF($F143="D",$I$1,IF($F143="E",$I$1,$P$1))),$P$1)</f>
        <v>#REF!</v>
      </c>
      <c r="N143" t="e">
        <f>IF(#REF!="A",IF($F143="F",$I$1,IF($F143="G",$I$1,IF($F143="H",$I$1,$P$1))),$P$1)</f>
        <v>#REF!</v>
      </c>
      <c r="O143" t="str">
        <f t="shared" si="10"/>
        <v>N</v>
      </c>
      <c r="P143" t="str">
        <f t="shared" si="11"/>
        <v>N</v>
      </c>
    </row>
    <row r="144" spans="1:16" ht="12.75">
      <c r="A144" s="46">
        <v>142</v>
      </c>
      <c r="B144" s="62">
        <v>173</v>
      </c>
      <c r="C144" s="56" t="s">
        <v>582</v>
      </c>
      <c r="D144" s="57" t="s">
        <v>583</v>
      </c>
      <c r="E144" s="58">
        <v>1967</v>
      </c>
      <c r="F144" s="59" t="s">
        <v>12</v>
      </c>
      <c r="G144" s="60" t="s">
        <v>314</v>
      </c>
      <c r="H144" s="61" t="s">
        <v>314</v>
      </c>
      <c r="I144" t="str">
        <f t="shared" si="8"/>
        <v>N</v>
      </c>
      <c r="J144" t="str">
        <f t="shared" si="9"/>
        <v>N</v>
      </c>
      <c r="K144" t="e">
        <f>IF(#REF!="A",IF($F144="A",$I$1,$P$1),$P$1)</f>
        <v>#REF!</v>
      </c>
      <c r="L144" t="e">
        <f>IF(#REF!="A",IF($F144="B",$I$1,$P$1),$P$1)</f>
        <v>#REF!</v>
      </c>
      <c r="M144" t="e">
        <f>IF(#REF!="A",IF($F144="C",$I$1,IF($F144="D",$I$1,IF($F144="E",$I$1,$P$1))),$P$1)</f>
        <v>#REF!</v>
      </c>
      <c r="N144" t="e">
        <f>IF(#REF!="A",IF($F144="F",$I$1,IF($F144="G",$I$1,IF($F144="H",$I$1,$P$1))),$P$1)</f>
        <v>#REF!</v>
      </c>
      <c r="O144" t="str">
        <f t="shared" si="10"/>
        <v>N</v>
      </c>
      <c r="P144" t="str">
        <f t="shared" si="11"/>
        <v>N</v>
      </c>
    </row>
    <row r="145" spans="1:16" ht="12.75">
      <c r="A145" s="54">
        <v>143</v>
      </c>
      <c r="B145" s="62">
        <v>174</v>
      </c>
      <c r="C145" s="56" t="s">
        <v>584</v>
      </c>
      <c r="D145" s="57" t="s">
        <v>585</v>
      </c>
      <c r="E145" s="58">
        <v>1965</v>
      </c>
      <c r="F145" s="59" t="s">
        <v>12</v>
      </c>
      <c r="G145" s="60" t="s">
        <v>314</v>
      </c>
      <c r="H145" s="61" t="s">
        <v>314</v>
      </c>
      <c r="I145" t="str">
        <f t="shared" si="8"/>
        <v>N</v>
      </c>
      <c r="J145" t="str">
        <f t="shared" si="9"/>
        <v>N</v>
      </c>
      <c r="K145" t="e">
        <f>IF(#REF!="A",IF($F145="A",$I$1,$P$1),$P$1)</f>
        <v>#REF!</v>
      </c>
      <c r="L145" t="e">
        <f>IF(#REF!="A",IF($F145="B",$I$1,$P$1),$P$1)</f>
        <v>#REF!</v>
      </c>
      <c r="M145" t="e">
        <f>IF(#REF!="A",IF($F145="C",$I$1,IF($F145="D",$I$1,IF($F145="E",$I$1,$P$1))),$P$1)</f>
        <v>#REF!</v>
      </c>
      <c r="N145" t="e">
        <f>IF(#REF!="A",IF($F145="F",$I$1,IF($F145="G",$I$1,IF($F145="H",$I$1,$P$1))),$P$1)</f>
        <v>#REF!</v>
      </c>
      <c r="O145" t="str">
        <f t="shared" si="10"/>
        <v>N</v>
      </c>
      <c r="P145" t="str">
        <f t="shared" si="11"/>
        <v>N</v>
      </c>
    </row>
    <row r="146" spans="1:16" ht="12.75">
      <c r="A146" s="54">
        <v>144</v>
      </c>
      <c r="B146" s="62">
        <v>175</v>
      </c>
      <c r="C146" s="56" t="s">
        <v>586</v>
      </c>
      <c r="D146" s="57" t="s">
        <v>455</v>
      </c>
      <c r="E146" s="58">
        <v>1964</v>
      </c>
      <c r="F146" s="59" t="s">
        <v>12</v>
      </c>
      <c r="G146" s="60" t="s">
        <v>11</v>
      </c>
      <c r="H146" s="61" t="s">
        <v>314</v>
      </c>
      <c r="I146" t="str">
        <f t="shared" si="8"/>
        <v>A</v>
      </c>
      <c r="J146" t="str">
        <f t="shared" si="9"/>
        <v>N</v>
      </c>
      <c r="K146" t="e">
        <f>IF(#REF!="A",IF($F146="A",$I$1,$P$1),$P$1)</f>
        <v>#REF!</v>
      </c>
      <c r="L146" t="e">
        <f>IF(#REF!="A",IF($F146="B",$I$1,$P$1),$P$1)</f>
        <v>#REF!</v>
      </c>
      <c r="M146" t="e">
        <f>IF(#REF!="A",IF($F146="C",$I$1,IF($F146="D",$I$1,IF($F146="E",$I$1,$P$1))),$P$1)</f>
        <v>#REF!</v>
      </c>
      <c r="N146" t="e">
        <f>IF(#REF!="A",IF($F146="F",$I$1,IF($F146="G",$I$1,IF($F146="H",$I$1,$P$1))),$P$1)</f>
        <v>#REF!</v>
      </c>
      <c r="O146" t="str">
        <f t="shared" si="10"/>
        <v>N</v>
      </c>
      <c r="P146" t="str">
        <f t="shared" si="11"/>
        <v>N</v>
      </c>
    </row>
    <row r="147" spans="1:16" ht="12.75">
      <c r="A147" s="46">
        <v>145</v>
      </c>
      <c r="B147" s="62">
        <v>176</v>
      </c>
      <c r="C147" s="56" t="s">
        <v>587</v>
      </c>
      <c r="D147" s="57" t="s">
        <v>588</v>
      </c>
      <c r="E147" s="58">
        <v>1962</v>
      </c>
      <c r="F147" s="59" t="s">
        <v>12</v>
      </c>
      <c r="G147" s="60" t="s">
        <v>314</v>
      </c>
      <c r="H147" s="61" t="s">
        <v>314</v>
      </c>
      <c r="I147" t="str">
        <f t="shared" si="8"/>
        <v>N</v>
      </c>
      <c r="J147" t="str">
        <f t="shared" si="9"/>
        <v>N</v>
      </c>
      <c r="K147" t="e">
        <f>IF(#REF!="A",IF($F147="A",$I$1,$P$1),$P$1)</f>
        <v>#REF!</v>
      </c>
      <c r="L147" t="e">
        <f>IF(#REF!="A",IF($F147="B",$I$1,$P$1),$P$1)</f>
        <v>#REF!</v>
      </c>
      <c r="M147" t="e">
        <f>IF(#REF!="A",IF($F147="C",$I$1,IF($F147="D",$I$1,IF($F147="E",$I$1,$P$1))),$P$1)</f>
        <v>#REF!</v>
      </c>
      <c r="N147" t="e">
        <f>IF(#REF!="A",IF($F147="F",$I$1,IF($F147="G",$I$1,IF($F147="H",$I$1,$P$1))),$P$1)</f>
        <v>#REF!</v>
      </c>
      <c r="O147" t="str">
        <f t="shared" si="10"/>
        <v>N</v>
      </c>
      <c r="P147" t="str">
        <f t="shared" si="11"/>
        <v>N</v>
      </c>
    </row>
    <row r="148" spans="1:16" ht="12.75">
      <c r="A148" s="54">
        <v>146</v>
      </c>
      <c r="B148" s="62">
        <v>177</v>
      </c>
      <c r="C148" s="56" t="s">
        <v>589</v>
      </c>
      <c r="D148" s="57" t="s">
        <v>406</v>
      </c>
      <c r="E148" s="58">
        <v>1964</v>
      </c>
      <c r="F148" s="59" t="s">
        <v>12</v>
      </c>
      <c r="G148" s="60" t="s">
        <v>314</v>
      </c>
      <c r="H148" s="61" t="s">
        <v>314</v>
      </c>
      <c r="I148" t="str">
        <f t="shared" si="8"/>
        <v>N</v>
      </c>
      <c r="J148" t="str">
        <f t="shared" si="9"/>
        <v>N</v>
      </c>
      <c r="K148" t="e">
        <f>IF(#REF!="A",IF($F148="A",$I$1,$P$1),$P$1)</f>
        <v>#REF!</v>
      </c>
      <c r="L148" t="e">
        <f>IF(#REF!="A",IF($F148="B",$I$1,$P$1),$P$1)</f>
        <v>#REF!</v>
      </c>
      <c r="M148" t="e">
        <f>IF(#REF!="A",IF($F148="C",$I$1,IF($F148="D",$I$1,IF($F148="E",$I$1,$P$1))),$P$1)</f>
        <v>#REF!</v>
      </c>
      <c r="N148" t="e">
        <f>IF(#REF!="A",IF($F148="F",$I$1,IF($F148="G",$I$1,IF($F148="H",$I$1,$P$1))),$P$1)</f>
        <v>#REF!</v>
      </c>
      <c r="O148" t="str">
        <f t="shared" si="10"/>
        <v>N</v>
      </c>
      <c r="P148" t="str">
        <f t="shared" si="11"/>
        <v>N</v>
      </c>
    </row>
    <row r="149" spans="1:16" ht="12.75">
      <c r="A149" s="54">
        <v>147</v>
      </c>
      <c r="B149" s="62">
        <v>178</v>
      </c>
      <c r="C149" s="56" t="s">
        <v>590</v>
      </c>
      <c r="D149" s="57" t="s">
        <v>416</v>
      </c>
      <c r="E149" s="58">
        <v>1962</v>
      </c>
      <c r="F149" s="59" t="s">
        <v>12</v>
      </c>
      <c r="G149" s="60" t="s">
        <v>314</v>
      </c>
      <c r="H149" s="61" t="s">
        <v>314</v>
      </c>
      <c r="I149" t="str">
        <f t="shared" si="8"/>
        <v>N</v>
      </c>
      <c r="J149" t="str">
        <f t="shared" si="9"/>
        <v>N</v>
      </c>
      <c r="K149" t="e">
        <f>IF(#REF!="A",IF($F149="A",$I$1,$P$1),$P$1)</f>
        <v>#REF!</v>
      </c>
      <c r="L149" t="e">
        <f>IF(#REF!="A",IF($F149="B",$I$1,$P$1),$P$1)</f>
        <v>#REF!</v>
      </c>
      <c r="M149" t="e">
        <f>IF(#REF!="A",IF($F149="C",$I$1,IF($F149="D",$I$1,IF($F149="E",$I$1,$P$1))),$P$1)</f>
        <v>#REF!</v>
      </c>
      <c r="N149" t="e">
        <f>IF(#REF!="A",IF($F149="F",$I$1,IF($F149="G",$I$1,IF($F149="H",$I$1,$P$1))),$P$1)</f>
        <v>#REF!</v>
      </c>
      <c r="O149" t="str">
        <f t="shared" si="10"/>
        <v>N</v>
      </c>
      <c r="P149" t="str">
        <f t="shared" si="11"/>
        <v>N</v>
      </c>
    </row>
    <row r="150" spans="1:16" ht="12.75">
      <c r="A150" s="46">
        <v>148</v>
      </c>
      <c r="B150" s="62">
        <v>179</v>
      </c>
      <c r="C150" s="56" t="s">
        <v>591</v>
      </c>
      <c r="D150" s="57" t="s">
        <v>592</v>
      </c>
      <c r="E150" s="58">
        <v>1960</v>
      </c>
      <c r="F150" s="59" t="s">
        <v>12</v>
      </c>
      <c r="G150" s="60" t="s">
        <v>314</v>
      </c>
      <c r="H150" s="61" t="s">
        <v>314</v>
      </c>
      <c r="I150" t="str">
        <f t="shared" si="8"/>
        <v>N</v>
      </c>
      <c r="J150" t="str">
        <f t="shared" si="9"/>
        <v>N</v>
      </c>
      <c r="K150" t="e">
        <f>IF(#REF!="A",IF($F150="A",$I$1,$P$1),$P$1)</f>
        <v>#REF!</v>
      </c>
      <c r="L150" t="e">
        <f>IF(#REF!="A",IF($F150="B",$I$1,$P$1),$P$1)</f>
        <v>#REF!</v>
      </c>
      <c r="M150" t="e">
        <f>IF(#REF!="A",IF($F150="C",$I$1,IF($F150="D",$I$1,IF($F150="E",$I$1,$P$1))),$P$1)</f>
        <v>#REF!</v>
      </c>
      <c r="N150" t="e">
        <f>IF(#REF!="A",IF($F150="F",$I$1,IF($F150="G",$I$1,IF($F150="H",$I$1,$P$1))),$P$1)</f>
        <v>#REF!</v>
      </c>
      <c r="O150" t="str">
        <f t="shared" si="10"/>
        <v>N</v>
      </c>
      <c r="P150" t="str">
        <f t="shared" si="11"/>
        <v>N</v>
      </c>
    </row>
    <row r="151" spans="1:16" ht="12.75">
      <c r="A151" s="54">
        <v>149</v>
      </c>
      <c r="B151" s="62">
        <v>180</v>
      </c>
      <c r="C151" s="56" t="s">
        <v>593</v>
      </c>
      <c r="D151" s="57" t="s">
        <v>594</v>
      </c>
      <c r="E151" s="58">
        <v>1964</v>
      </c>
      <c r="F151" s="59" t="s">
        <v>12</v>
      </c>
      <c r="G151" s="60" t="s">
        <v>314</v>
      </c>
      <c r="H151" s="61" t="s">
        <v>314</v>
      </c>
      <c r="I151" t="str">
        <f t="shared" si="8"/>
        <v>N</v>
      </c>
      <c r="J151" t="str">
        <f t="shared" si="9"/>
        <v>N</v>
      </c>
      <c r="K151" t="e">
        <f>IF(#REF!="A",IF($F151="A",$I$1,$P$1),$P$1)</f>
        <v>#REF!</v>
      </c>
      <c r="L151" t="e">
        <f>IF(#REF!="A",IF($F151="B",$I$1,$P$1),$P$1)</f>
        <v>#REF!</v>
      </c>
      <c r="M151" t="e">
        <f>IF(#REF!="A",IF($F151="C",$I$1,IF($F151="D",$I$1,IF($F151="E",$I$1,$P$1))),$P$1)</f>
        <v>#REF!</v>
      </c>
      <c r="N151" t="e">
        <f>IF(#REF!="A",IF($F151="F",$I$1,IF($F151="G",$I$1,IF($F151="H",$I$1,$P$1))),$P$1)</f>
        <v>#REF!</v>
      </c>
      <c r="O151" t="str">
        <f t="shared" si="10"/>
        <v>N</v>
      </c>
      <c r="P151" t="str">
        <f t="shared" si="11"/>
        <v>N</v>
      </c>
    </row>
    <row r="152" spans="1:16" ht="12.75">
      <c r="A152" s="54">
        <v>150</v>
      </c>
      <c r="B152" s="62">
        <v>181</v>
      </c>
      <c r="C152" s="56" t="s">
        <v>595</v>
      </c>
      <c r="D152" s="57" t="s">
        <v>596</v>
      </c>
      <c r="E152" s="58">
        <v>1964</v>
      </c>
      <c r="F152" s="59" t="s">
        <v>12</v>
      </c>
      <c r="G152" s="60" t="s">
        <v>314</v>
      </c>
      <c r="H152" s="61" t="s">
        <v>314</v>
      </c>
      <c r="I152" t="str">
        <f t="shared" si="8"/>
        <v>N</v>
      </c>
      <c r="J152" t="str">
        <f t="shared" si="9"/>
        <v>N</v>
      </c>
      <c r="K152" t="e">
        <f>IF(#REF!="A",IF($F152="A",$I$1,$P$1),$P$1)</f>
        <v>#REF!</v>
      </c>
      <c r="L152" t="e">
        <f>IF(#REF!="A",IF($F152="B",$I$1,$P$1),$P$1)</f>
        <v>#REF!</v>
      </c>
      <c r="M152" t="e">
        <f>IF(#REF!="A",IF($F152="C",$I$1,IF($F152="D",$I$1,IF($F152="E",$I$1,$P$1))),$P$1)</f>
        <v>#REF!</v>
      </c>
      <c r="N152" t="e">
        <f>IF(#REF!="A",IF($F152="F",$I$1,IF($F152="G",$I$1,IF($F152="H",$I$1,$P$1))),$P$1)</f>
        <v>#REF!</v>
      </c>
      <c r="O152" t="str">
        <f t="shared" si="10"/>
        <v>N</v>
      </c>
      <c r="P152" t="str">
        <f t="shared" si="11"/>
        <v>N</v>
      </c>
    </row>
    <row r="153" spans="1:16" ht="12.75">
      <c r="A153" s="46">
        <v>151</v>
      </c>
      <c r="B153" s="55">
        <v>182</v>
      </c>
      <c r="C153" s="56" t="s">
        <v>597</v>
      </c>
      <c r="D153" s="57" t="s">
        <v>598</v>
      </c>
      <c r="E153" s="58">
        <v>1962</v>
      </c>
      <c r="F153" s="59" t="s">
        <v>12</v>
      </c>
      <c r="G153" s="60" t="s">
        <v>314</v>
      </c>
      <c r="H153" s="61" t="s">
        <v>314</v>
      </c>
      <c r="I153" t="str">
        <f t="shared" si="8"/>
        <v>N</v>
      </c>
      <c r="J153" t="str">
        <f t="shared" si="9"/>
        <v>N</v>
      </c>
      <c r="K153" t="e">
        <f>IF(#REF!="A",IF($F153="A",$I$1,$P$1),$P$1)</f>
        <v>#REF!</v>
      </c>
      <c r="L153" t="e">
        <f>IF(#REF!="A",IF($F153="B",$I$1,$P$1),$P$1)</f>
        <v>#REF!</v>
      </c>
      <c r="M153" t="e">
        <f>IF(#REF!="A",IF($F153="C",$I$1,IF($F153="D",$I$1,IF($F153="E",$I$1,$P$1))),$P$1)</f>
        <v>#REF!</v>
      </c>
      <c r="N153" t="e">
        <f>IF(#REF!="A",IF($F153="F",$I$1,IF($F153="G",$I$1,IF($F153="H",$I$1,$P$1))),$P$1)</f>
        <v>#REF!</v>
      </c>
      <c r="O153" t="str">
        <f t="shared" si="10"/>
        <v>N</v>
      </c>
      <c r="P153" t="str">
        <f t="shared" si="11"/>
        <v>N</v>
      </c>
    </row>
    <row r="154" spans="1:16" ht="12.75">
      <c r="A154" s="54">
        <v>152</v>
      </c>
      <c r="B154" s="62">
        <v>183</v>
      </c>
      <c r="C154" s="56" t="s">
        <v>599</v>
      </c>
      <c r="D154" s="57" t="s">
        <v>600</v>
      </c>
      <c r="E154" s="58">
        <v>1959</v>
      </c>
      <c r="F154" s="59" t="s">
        <v>12</v>
      </c>
      <c r="G154" s="60" t="s">
        <v>314</v>
      </c>
      <c r="H154" s="61" t="s">
        <v>314</v>
      </c>
      <c r="I154" t="str">
        <f t="shared" si="8"/>
        <v>N</v>
      </c>
      <c r="J154" t="str">
        <f t="shared" si="9"/>
        <v>N</v>
      </c>
      <c r="K154" t="e">
        <f>IF(#REF!="A",IF($F154="A",$I$1,$P$1),$P$1)</f>
        <v>#REF!</v>
      </c>
      <c r="L154" t="e">
        <f>IF(#REF!="A",IF($F154="B",$I$1,$P$1),$P$1)</f>
        <v>#REF!</v>
      </c>
      <c r="M154" t="e">
        <f>IF(#REF!="A",IF($F154="C",$I$1,IF($F154="D",$I$1,IF($F154="E",$I$1,$P$1))),$P$1)</f>
        <v>#REF!</v>
      </c>
      <c r="N154" t="e">
        <f>IF(#REF!="A",IF($F154="F",$I$1,IF($F154="G",$I$1,IF($F154="H",$I$1,$P$1))),$P$1)</f>
        <v>#REF!</v>
      </c>
      <c r="O154" t="str">
        <f t="shared" si="10"/>
        <v>N</v>
      </c>
      <c r="P154" t="str">
        <f t="shared" si="11"/>
        <v>N</v>
      </c>
    </row>
    <row r="155" spans="1:16" ht="12.75">
      <c r="A155" s="54">
        <v>153</v>
      </c>
      <c r="B155" s="62">
        <v>184</v>
      </c>
      <c r="C155" s="56" t="s">
        <v>601</v>
      </c>
      <c r="D155" s="57" t="s">
        <v>588</v>
      </c>
      <c r="E155" s="58">
        <v>1967</v>
      </c>
      <c r="F155" s="59" t="s">
        <v>12</v>
      </c>
      <c r="G155" s="60" t="s">
        <v>314</v>
      </c>
      <c r="H155" s="61" t="s">
        <v>314</v>
      </c>
      <c r="I155" t="str">
        <f t="shared" si="8"/>
        <v>N</v>
      </c>
      <c r="J155" t="str">
        <f t="shared" si="9"/>
        <v>N</v>
      </c>
      <c r="K155" t="e">
        <f>IF(#REF!="A",IF($F155="A",$I$1,$P$1),$P$1)</f>
        <v>#REF!</v>
      </c>
      <c r="L155" t="e">
        <f>IF(#REF!="A",IF($F155="B",$I$1,$P$1),$P$1)</f>
        <v>#REF!</v>
      </c>
      <c r="M155" t="e">
        <f>IF(#REF!="A",IF($F155="C",$I$1,IF($F155="D",$I$1,IF($F155="E",$I$1,$P$1))),$P$1)</f>
        <v>#REF!</v>
      </c>
      <c r="N155" t="e">
        <f>IF(#REF!="A",IF($F155="F",$I$1,IF($F155="G",$I$1,IF($F155="H",$I$1,$P$1))),$P$1)</f>
        <v>#REF!</v>
      </c>
      <c r="O155" t="str">
        <f t="shared" si="10"/>
        <v>N</v>
      </c>
      <c r="P155" t="str">
        <f t="shared" si="11"/>
        <v>N</v>
      </c>
    </row>
    <row r="156" spans="1:16" ht="12.75">
      <c r="A156" s="46">
        <v>154</v>
      </c>
      <c r="B156" s="62">
        <v>185</v>
      </c>
      <c r="C156" s="56" t="s">
        <v>602</v>
      </c>
      <c r="D156" s="57" t="s">
        <v>555</v>
      </c>
      <c r="E156" s="58">
        <v>1961</v>
      </c>
      <c r="F156" s="59" t="s">
        <v>12</v>
      </c>
      <c r="G156" s="60" t="s">
        <v>314</v>
      </c>
      <c r="H156" s="61" t="s">
        <v>314</v>
      </c>
      <c r="I156" t="str">
        <f t="shared" si="8"/>
        <v>N</v>
      </c>
      <c r="J156" t="str">
        <f t="shared" si="9"/>
        <v>N</v>
      </c>
      <c r="K156" t="e">
        <f>IF(#REF!="A",IF($F156="A",$I$1,$P$1),$P$1)</f>
        <v>#REF!</v>
      </c>
      <c r="L156" t="e">
        <f>IF(#REF!="A",IF($F156="B",$I$1,$P$1),$P$1)</f>
        <v>#REF!</v>
      </c>
      <c r="M156" t="e">
        <f>IF(#REF!="A",IF($F156="C",$I$1,IF($F156="D",$I$1,IF($F156="E",$I$1,$P$1))),$P$1)</f>
        <v>#REF!</v>
      </c>
      <c r="N156" t="e">
        <f>IF(#REF!="A",IF($F156="F",$I$1,IF($F156="G",$I$1,IF($F156="H",$I$1,$P$1))),$P$1)</f>
        <v>#REF!</v>
      </c>
      <c r="O156" t="str">
        <f t="shared" si="10"/>
        <v>N</v>
      </c>
      <c r="P156" t="str">
        <f t="shared" si="11"/>
        <v>N</v>
      </c>
    </row>
    <row r="157" spans="1:16" ht="12.75">
      <c r="A157" s="54">
        <v>155</v>
      </c>
      <c r="B157" s="62">
        <v>186</v>
      </c>
      <c r="C157" s="56" t="s">
        <v>603</v>
      </c>
      <c r="D157" s="57" t="s">
        <v>384</v>
      </c>
      <c r="E157" s="58">
        <v>1965</v>
      </c>
      <c r="F157" s="59" t="s">
        <v>12</v>
      </c>
      <c r="G157" s="60" t="s">
        <v>314</v>
      </c>
      <c r="H157" s="61" t="s">
        <v>314</v>
      </c>
      <c r="I157" t="str">
        <f t="shared" si="8"/>
        <v>N</v>
      </c>
      <c r="J157" t="str">
        <f t="shared" si="9"/>
        <v>N</v>
      </c>
      <c r="K157" t="e">
        <f>IF(#REF!="A",IF($F157="A",$I$1,$P$1),$P$1)</f>
        <v>#REF!</v>
      </c>
      <c r="L157" t="e">
        <f>IF(#REF!="A",IF($F157="B",$I$1,$P$1),$P$1)</f>
        <v>#REF!</v>
      </c>
      <c r="M157" t="e">
        <f>IF(#REF!="A",IF($F157="C",$I$1,IF($F157="D",$I$1,IF($F157="E",$I$1,$P$1))),$P$1)</f>
        <v>#REF!</v>
      </c>
      <c r="N157" t="e">
        <f>IF(#REF!="A",IF($F157="F",$I$1,IF($F157="G",$I$1,IF($F157="H",$I$1,$P$1))),$P$1)</f>
        <v>#REF!</v>
      </c>
      <c r="O157" t="str">
        <f t="shared" si="10"/>
        <v>N</v>
      </c>
      <c r="P157" t="str">
        <f t="shared" si="11"/>
        <v>N</v>
      </c>
    </row>
    <row r="158" spans="1:16" ht="12.75">
      <c r="A158" s="54">
        <v>156</v>
      </c>
      <c r="B158" s="62">
        <v>187</v>
      </c>
      <c r="C158" s="56" t="s">
        <v>604</v>
      </c>
      <c r="D158" s="57" t="s">
        <v>605</v>
      </c>
      <c r="E158" s="58">
        <v>1960</v>
      </c>
      <c r="F158" s="59" t="s">
        <v>12</v>
      </c>
      <c r="G158" s="60" t="s">
        <v>314</v>
      </c>
      <c r="H158" s="61" t="s">
        <v>314</v>
      </c>
      <c r="I158" t="str">
        <f t="shared" si="8"/>
        <v>N</v>
      </c>
      <c r="J158" t="str">
        <f t="shared" si="9"/>
        <v>N</v>
      </c>
      <c r="K158" t="e">
        <f>IF(#REF!="A",IF($F158="A",$I$1,$P$1),$P$1)</f>
        <v>#REF!</v>
      </c>
      <c r="L158" t="e">
        <f>IF(#REF!="A",IF($F158="B",$I$1,$P$1),$P$1)</f>
        <v>#REF!</v>
      </c>
      <c r="M158" t="e">
        <f>IF(#REF!="A",IF($F158="C",$I$1,IF($F158="D",$I$1,IF($F158="E",$I$1,$P$1))),$P$1)</f>
        <v>#REF!</v>
      </c>
      <c r="N158" t="e">
        <f>IF(#REF!="A",IF($F158="F",$I$1,IF($F158="G",$I$1,IF($F158="H",$I$1,$P$1))),$P$1)</f>
        <v>#REF!</v>
      </c>
      <c r="O158" t="str">
        <f t="shared" si="10"/>
        <v>N</v>
      </c>
      <c r="P158" t="str">
        <f t="shared" si="11"/>
        <v>N</v>
      </c>
    </row>
    <row r="159" spans="1:16" ht="12.75">
      <c r="A159" s="46">
        <v>157</v>
      </c>
      <c r="B159" s="62">
        <v>188</v>
      </c>
      <c r="C159" s="56" t="s">
        <v>606</v>
      </c>
      <c r="D159" s="57" t="s">
        <v>607</v>
      </c>
      <c r="E159" s="58">
        <v>1960</v>
      </c>
      <c r="F159" s="59" t="s">
        <v>12</v>
      </c>
      <c r="G159" s="60" t="s">
        <v>314</v>
      </c>
      <c r="H159" s="61" t="s">
        <v>314</v>
      </c>
      <c r="I159" t="str">
        <f t="shared" si="8"/>
        <v>N</v>
      </c>
      <c r="J159" t="str">
        <f t="shared" si="9"/>
        <v>N</v>
      </c>
      <c r="K159" t="e">
        <f>IF(#REF!="A",IF($F159="A",$I$1,$P$1),$P$1)</f>
        <v>#REF!</v>
      </c>
      <c r="L159" t="e">
        <f>IF(#REF!="A",IF($F159="B",$I$1,$P$1),$P$1)</f>
        <v>#REF!</v>
      </c>
      <c r="M159" t="e">
        <f>IF(#REF!="A",IF($F159="C",$I$1,IF($F159="D",$I$1,IF($F159="E",$I$1,$P$1))),$P$1)</f>
        <v>#REF!</v>
      </c>
      <c r="N159" t="e">
        <f>IF(#REF!="A",IF($F159="F",$I$1,IF($F159="G",$I$1,IF($F159="H",$I$1,$P$1))),$P$1)</f>
        <v>#REF!</v>
      </c>
      <c r="O159" t="str">
        <f t="shared" si="10"/>
        <v>N</v>
      </c>
      <c r="P159" t="str">
        <f t="shared" si="11"/>
        <v>N</v>
      </c>
    </row>
    <row r="160" spans="1:16" ht="12.75">
      <c r="A160" s="54">
        <v>158</v>
      </c>
      <c r="B160" s="62">
        <v>189</v>
      </c>
      <c r="C160" s="56" t="s">
        <v>608</v>
      </c>
      <c r="D160" s="57" t="s">
        <v>455</v>
      </c>
      <c r="E160" s="58">
        <v>1962</v>
      </c>
      <c r="F160" s="59" t="s">
        <v>12</v>
      </c>
      <c r="G160" s="60" t="s">
        <v>11</v>
      </c>
      <c r="H160" s="61" t="s">
        <v>314</v>
      </c>
      <c r="I160" t="str">
        <f t="shared" si="8"/>
        <v>A</v>
      </c>
      <c r="J160" t="str">
        <f t="shared" si="9"/>
        <v>N</v>
      </c>
      <c r="K160" t="e">
        <f>IF(#REF!="A",IF($F160="A",$I$1,$P$1),$P$1)</f>
        <v>#REF!</v>
      </c>
      <c r="L160" t="e">
        <f>IF(#REF!="A",IF($F160="B",$I$1,$P$1),$P$1)</f>
        <v>#REF!</v>
      </c>
      <c r="M160" t="e">
        <f>IF(#REF!="A",IF($F160="C",$I$1,IF($F160="D",$I$1,IF($F160="E",$I$1,$P$1))),$P$1)</f>
        <v>#REF!</v>
      </c>
      <c r="N160" t="e">
        <f>IF(#REF!="A",IF($F160="F",$I$1,IF($F160="G",$I$1,IF($F160="H",$I$1,$P$1))),$P$1)</f>
        <v>#REF!</v>
      </c>
      <c r="O160" t="str">
        <f t="shared" si="10"/>
        <v>N</v>
      </c>
      <c r="P160" t="str">
        <f t="shared" si="11"/>
        <v>N</v>
      </c>
    </row>
    <row r="161" spans="1:16" ht="12.75">
      <c r="A161" s="54">
        <v>159</v>
      </c>
      <c r="B161" s="62">
        <v>190</v>
      </c>
      <c r="C161" s="56" t="s">
        <v>609</v>
      </c>
      <c r="D161" s="57" t="s">
        <v>610</v>
      </c>
      <c r="E161" s="58">
        <v>1958</v>
      </c>
      <c r="F161" s="59" t="s">
        <v>13</v>
      </c>
      <c r="G161" s="60" t="s">
        <v>11</v>
      </c>
      <c r="H161" s="61" t="s">
        <v>11</v>
      </c>
      <c r="I161" t="str">
        <f t="shared" si="8"/>
        <v>A</v>
      </c>
      <c r="J161" t="str">
        <f t="shared" si="9"/>
        <v>N</v>
      </c>
      <c r="K161" t="e">
        <f>IF(#REF!="A",IF($F161="A",$I$1,$P$1),$P$1)</f>
        <v>#REF!</v>
      </c>
      <c r="L161" t="e">
        <f>IF(#REF!="A",IF($F161="B",$I$1,$P$1),$P$1)</f>
        <v>#REF!</v>
      </c>
      <c r="M161" t="e">
        <f>IF(#REF!="A",IF($F161="C",$I$1,IF($F161="D",$I$1,IF($F161="E",$I$1,$P$1))),$P$1)</f>
        <v>#REF!</v>
      </c>
      <c r="N161" t="e">
        <f>IF(#REF!="A",IF($F161="F",$I$1,IF($F161="G",$I$1,IF($F161="H",$I$1,$P$1))),$P$1)</f>
        <v>#REF!</v>
      </c>
      <c r="O161" t="str">
        <f t="shared" si="10"/>
        <v>A</v>
      </c>
      <c r="P161" t="str">
        <f t="shared" si="11"/>
        <v>N</v>
      </c>
    </row>
    <row r="162" spans="1:16" ht="12.75">
      <c r="A162" s="46">
        <v>160</v>
      </c>
      <c r="B162" s="62">
        <v>191</v>
      </c>
      <c r="C162" s="56" t="s">
        <v>611</v>
      </c>
      <c r="D162" s="57" t="s">
        <v>612</v>
      </c>
      <c r="E162" s="58">
        <v>1965</v>
      </c>
      <c r="F162" s="59" t="s">
        <v>12</v>
      </c>
      <c r="G162" s="60" t="s">
        <v>314</v>
      </c>
      <c r="H162" s="61" t="s">
        <v>314</v>
      </c>
      <c r="I162" t="str">
        <f t="shared" si="8"/>
        <v>N</v>
      </c>
      <c r="J162" t="str">
        <f t="shared" si="9"/>
        <v>N</v>
      </c>
      <c r="K162" t="e">
        <f>IF(#REF!="A",IF($F162="A",$I$1,$P$1),$P$1)</f>
        <v>#REF!</v>
      </c>
      <c r="L162" t="e">
        <f>IF(#REF!="A",IF($F162="B",$I$1,$P$1),$P$1)</f>
        <v>#REF!</v>
      </c>
      <c r="M162" t="e">
        <f>IF(#REF!="A",IF($F162="C",$I$1,IF($F162="D",$I$1,IF($F162="E",$I$1,$P$1))),$P$1)</f>
        <v>#REF!</v>
      </c>
      <c r="N162" t="e">
        <f>IF(#REF!="A",IF($F162="F",$I$1,IF($F162="G",$I$1,IF($F162="H",$I$1,$P$1))),$P$1)</f>
        <v>#REF!</v>
      </c>
      <c r="O162" t="str">
        <f t="shared" si="10"/>
        <v>N</v>
      </c>
      <c r="P162" t="str">
        <f t="shared" si="11"/>
        <v>N</v>
      </c>
    </row>
    <row r="163" spans="1:16" ht="12.75">
      <c r="A163" s="54">
        <v>161</v>
      </c>
      <c r="B163" s="62">
        <v>192</v>
      </c>
      <c r="C163" s="56" t="s">
        <v>503</v>
      </c>
      <c r="D163" s="57" t="s">
        <v>613</v>
      </c>
      <c r="E163" s="58">
        <v>1961</v>
      </c>
      <c r="F163" s="59" t="s">
        <v>12</v>
      </c>
      <c r="G163" s="60" t="s">
        <v>314</v>
      </c>
      <c r="H163" s="61" t="s">
        <v>314</v>
      </c>
      <c r="I163" t="str">
        <f t="shared" si="8"/>
        <v>N</v>
      </c>
      <c r="J163" t="str">
        <f t="shared" si="9"/>
        <v>N</v>
      </c>
      <c r="K163" t="e">
        <f>IF(#REF!="A",IF($F163="A",$I$1,$P$1),$P$1)</f>
        <v>#REF!</v>
      </c>
      <c r="L163" t="e">
        <f>IF(#REF!="A",IF($F163="B",$I$1,$P$1),$P$1)</f>
        <v>#REF!</v>
      </c>
      <c r="M163" t="e">
        <f>IF(#REF!="A",IF($F163="C",$I$1,IF($F163="D",$I$1,IF($F163="E",$I$1,$P$1))),$P$1)</f>
        <v>#REF!</v>
      </c>
      <c r="N163" t="e">
        <f>IF(#REF!="A",IF($F163="F",$I$1,IF($F163="G",$I$1,IF($F163="H",$I$1,$P$1))),$P$1)</f>
        <v>#REF!</v>
      </c>
      <c r="O163" t="str">
        <f t="shared" si="10"/>
        <v>N</v>
      </c>
      <c r="P163" t="str">
        <f t="shared" si="11"/>
        <v>N</v>
      </c>
    </row>
    <row r="164" spans="1:16" ht="12.75">
      <c r="A164" s="54">
        <v>162</v>
      </c>
      <c r="B164" s="62">
        <v>193</v>
      </c>
      <c r="C164" s="56" t="s">
        <v>614</v>
      </c>
      <c r="D164" s="57" t="s">
        <v>615</v>
      </c>
      <c r="E164" s="58">
        <v>1966</v>
      </c>
      <c r="F164" s="59" t="s">
        <v>12</v>
      </c>
      <c r="G164" s="60" t="s">
        <v>314</v>
      </c>
      <c r="H164" s="61" t="s">
        <v>314</v>
      </c>
      <c r="I164" t="str">
        <f t="shared" si="8"/>
        <v>N</v>
      </c>
      <c r="J164" t="str">
        <f t="shared" si="9"/>
        <v>N</v>
      </c>
      <c r="K164" t="e">
        <f>IF(#REF!="A",IF($F164="A",$I$1,$P$1),$P$1)</f>
        <v>#REF!</v>
      </c>
      <c r="L164" t="e">
        <f>IF(#REF!="A",IF($F164="B",$I$1,$P$1),$P$1)</f>
        <v>#REF!</v>
      </c>
      <c r="M164" t="e">
        <f>IF(#REF!="A",IF($F164="C",$I$1,IF($F164="D",$I$1,IF($F164="E",$I$1,$P$1))),$P$1)</f>
        <v>#REF!</v>
      </c>
      <c r="N164" t="e">
        <f>IF(#REF!="A",IF($F164="F",$I$1,IF($F164="G",$I$1,IF($F164="H",$I$1,$P$1))),$P$1)</f>
        <v>#REF!</v>
      </c>
      <c r="O164" t="str">
        <f t="shared" si="10"/>
        <v>N</v>
      </c>
      <c r="P164" t="str">
        <f t="shared" si="11"/>
        <v>N</v>
      </c>
    </row>
    <row r="165" spans="1:16" ht="12.75">
      <c r="A165" s="46">
        <v>163</v>
      </c>
      <c r="B165" s="62">
        <v>194</v>
      </c>
      <c r="C165" s="56" t="s">
        <v>616</v>
      </c>
      <c r="D165" s="57" t="s">
        <v>617</v>
      </c>
      <c r="E165" s="58">
        <v>1962</v>
      </c>
      <c r="F165" s="59" t="s">
        <v>12</v>
      </c>
      <c r="G165" s="60" t="s">
        <v>314</v>
      </c>
      <c r="H165" s="61" t="s">
        <v>314</v>
      </c>
      <c r="I165" t="str">
        <f t="shared" si="8"/>
        <v>N</v>
      </c>
      <c r="J165" t="str">
        <f t="shared" si="9"/>
        <v>N</v>
      </c>
      <c r="K165" t="e">
        <f>IF(#REF!="A",IF($F165="A",$I$1,$P$1),$P$1)</f>
        <v>#REF!</v>
      </c>
      <c r="L165" t="e">
        <f>IF(#REF!="A",IF($F165="B",$I$1,$P$1),$P$1)</f>
        <v>#REF!</v>
      </c>
      <c r="M165" t="e">
        <f>IF(#REF!="A",IF($F165="C",$I$1,IF($F165="D",$I$1,IF($F165="E",$I$1,$P$1))),$P$1)</f>
        <v>#REF!</v>
      </c>
      <c r="N165" t="e">
        <f>IF(#REF!="A",IF($F165="F",$I$1,IF($F165="G",$I$1,IF($F165="H",$I$1,$P$1))),$P$1)</f>
        <v>#REF!</v>
      </c>
      <c r="O165" t="str">
        <f t="shared" si="10"/>
        <v>N</v>
      </c>
      <c r="P165" t="str">
        <f t="shared" si="11"/>
        <v>N</v>
      </c>
    </row>
    <row r="166" spans="1:16" ht="12.75">
      <c r="A166" s="54">
        <v>164</v>
      </c>
      <c r="B166" s="62">
        <v>195</v>
      </c>
      <c r="C166" s="56" t="s">
        <v>618</v>
      </c>
      <c r="D166" s="57" t="s">
        <v>619</v>
      </c>
      <c r="E166" s="58">
        <v>1962</v>
      </c>
      <c r="F166" s="59" t="s">
        <v>12</v>
      </c>
      <c r="G166" s="60" t="s">
        <v>314</v>
      </c>
      <c r="H166" s="61" t="s">
        <v>314</v>
      </c>
      <c r="I166" t="str">
        <f t="shared" si="8"/>
        <v>N</v>
      </c>
      <c r="J166" t="str">
        <f t="shared" si="9"/>
        <v>N</v>
      </c>
      <c r="K166" t="e">
        <f>IF(#REF!="A",IF($F166="A",$I$1,$P$1),$P$1)</f>
        <v>#REF!</v>
      </c>
      <c r="L166" t="e">
        <f>IF(#REF!="A",IF($F166="B",$I$1,$P$1),$P$1)</f>
        <v>#REF!</v>
      </c>
      <c r="M166" t="e">
        <f>IF(#REF!="A",IF($F166="C",$I$1,IF($F166="D",$I$1,IF($F166="E",$I$1,$P$1))),$P$1)</f>
        <v>#REF!</v>
      </c>
      <c r="N166" t="e">
        <f>IF(#REF!="A",IF($F166="F",$I$1,IF($F166="G",$I$1,IF($F166="H",$I$1,$P$1))),$P$1)</f>
        <v>#REF!</v>
      </c>
      <c r="O166" t="str">
        <f t="shared" si="10"/>
        <v>N</v>
      </c>
      <c r="P166" t="str">
        <f t="shared" si="11"/>
        <v>N</v>
      </c>
    </row>
    <row r="167" spans="1:16" ht="12.75">
      <c r="A167" s="54">
        <v>165</v>
      </c>
      <c r="B167" s="62">
        <v>196</v>
      </c>
      <c r="C167" s="56" t="s">
        <v>620</v>
      </c>
      <c r="D167" s="57" t="s">
        <v>621</v>
      </c>
      <c r="E167" s="58">
        <v>1967</v>
      </c>
      <c r="F167" s="59" t="s">
        <v>12</v>
      </c>
      <c r="G167" s="60" t="s">
        <v>314</v>
      </c>
      <c r="H167" s="61" t="s">
        <v>314</v>
      </c>
      <c r="I167" t="str">
        <f t="shared" si="8"/>
        <v>N</v>
      </c>
      <c r="J167" t="str">
        <f t="shared" si="9"/>
        <v>N</v>
      </c>
      <c r="K167" t="e">
        <f>IF(#REF!="A",IF($F167="A",$I$1,$P$1),$P$1)</f>
        <v>#REF!</v>
      </c>
      <c r="L167" t="e">
        <f>IF(#REF!="A",IF($F167="B",$I$1,$P$1),$P$1)</f>
        <v>#REF!</v>
      </c>
      <c r="M167" t="e">
        <f>IF(#REF!="A",IF($F167="C",$I$1,IF($F167="D",$I$1,IF($F167="E",$I$1,$P$1))),$P$1)</f>
        <v>#REF!</v>
      </c>
      <c r="N167" t="e">
        <f>IF(#REF!="A",IF($F167="F",$I$1,IF($F167="G",$I$1,IF($F167="H",$I$1,$P$1))),$P$1)</f>
        <v>#REF!</v>
      </c>
      <c r="O167" t="str">
        <f t="shared" si="10"/>
        <v>N</v>
      </c>
      <c r="P167" t="str">
        <f t="shared" si="11"/>
        <v>N</v>
      </c>
    </row>
    <row r="168" spans="1:16" ht="12.75">
      <c r="A168" s="46">
        <v>166</v>
      </c>
      <c r="B168" s="62">
        <v>197</v>
      </c>
      <c r="C168" s="56" t="s">
        <v>622</v>
      </c>
      <c r="D168" s="57" t="s">
        <v>455</v>
      </c>
      <c r="E168" s="58">
        <v>1962</v>
      </c>
      <c r="F168" s="59" t="s">
        <v>12</v>
      </c>
      <c r="G168" s="60" t="s">
        <v>11</v>
      </c>
      <c r="H168" s="61" t="s">
        <v>314</v>
      </c>
      <c r="I168" t="str">
        <f t="shared" si="8"/>
        <v>A</v>
      </c>
      <c r="J168" t="str">
        <f t="shared" si="9"/>
        <v>N</v>
      </c>
      <c r="K168" t="e">
        <f>IF(#REF!="A",IF($F168="A",$I$1,$P$1),$P$1)</f>
        <v>#REF!</v>
      </c>
      <c r="L168" t="e">
        <f>IF(#REF!="A",IF($F168="B",$I$1,$P$1),$P$1)</f>
        <v>#REF!</v>
      </c>
      <c r="M168" t="e">
        <f>IF(#REF!="A",IF($F168="C",$I$1,IF($F168="D",$I$1,IF($F168="E",$I$1,$P$1))),$P$1)</f>
        <v>#REF!</v>
      </c>
      <c r="N168" t="e">
        <f>IF(#REF!="A",IF($F168="F",$I$1,IF($F168="G",$I$1,IF($F168="H",$I$1,$P$1))),$P$1)</f>
        <v>#REF!</v>
      </c>
      <c r="O168" t="str">
        <f t="shared" si="10"/>
        <v>N</v>
      </c>
      <c r="P168" t="str">
        <f t="shared" si="11"/>
        <v>N</v>
      </c>
    </row>
    <row r="169" spans="1:16" ht="12.75">
      <c r="A169" s="54">
        <v>167</v>
      </c>
      <c r="B169" s="55">
        <v>198</v>
      </c>
      <c r="C169" s="56" t="s">
        <v>623</v>
      </c>
      <c r="D169" s="57" t="s">
        <v>624</v>
      </c>
      <c r="E169" s="58">
        <v>1957</v>
      </c>
      <c r="F169" s="59" t="s">
        <v>13</v>
      </c>
      <c r="G169" s="60" t="s">
        <v>11</v>
      </c>
      <c r="H169" s="61" t="s">
        <v>11</v>
      </c>
      <c r="I169" t="str">
        <f t="shared" si="8"/>
        <v>A</v>
      </c>
      <c r="J169" t="str">
        <f t="shared" si="9"/>
        <v>N</v>
      </c>
      <c r="K169" t="e">
        <f>IF(#REF!="A",IF($F169="A",$I$1,$P$1),$P$1)</f>
        <v>#REF!</v>
      </c>
      <c r="L169" t="e">
        <f>IF(#REF!="A",IF($F169="B",$I$1,$P$1),$P$1)</f>
        <v>#REF!</v>
      </c>
      <c r="M169" t="e">
        <f>IF(#REF!="A",IF($F169="C",$I$1,IF($F169="D",$I$1,IF($F169="E",$I$1,$P$1))),$P$1)</f>
        <v>#REF!</v>
      </c>
      <c r="N169" t="e">
        <f>IF(#REF!="A",IF($F169="F",$I$1,IF($F169="G",$I$1,IF($F169="H",$I$1,$P$1))),$P$1)</f>
        <v>#REF!</v>
      </c>
      <c r="O169" t="str">
        <f t="shared" si="10"/>
        <v>A</v>
      </c>
      <c r="P169" t="str">
        <f t="shared" si="11"/>
        <v>N</v>
      </c>
    </row>
    <row r="170" spans="1:16" ht="12.75">
      <c r="A170" s="54">
        <v>168</v>
      </c>
      <c r="B170" s="62">
        <v>199</v>
      </c>
      <c r="C170" s="56" t="s">
        <v>625</v>
      </c>
      <c r="D170" s="57" t="s">
        <v>575</v>
      </c>
      <c r="E170" s="58">
        <v>1966</v>
      </c>
      <c r="F170" s="59" t="s">
        <v>12</v>
      </c>
      <c r="G170" s="60" t="s">
        <v>11</v>
      </c>
      <c r="H170" s="61" t="s">
        <v>11</v>
      </c>
      <c r="I170" t="str">
        <f t="shared" si="8"/>
        <v>A</v>
      </c>
      <c r="J170" t="str">
        <f t="shared" si="9"/>
        <v>N</v>
      </c>
      <c r="K170" t="e">
        <f>IF(#REF!="A",IF($F170="A",$I$1,$P$1),$P$1)</f>
        <v>#REF!</v>
      </c>
      <c r="L170" t="e">
        <f>IF(#REF!="A",IF($F170="B",$I$1,$P$1),$P$1)</f>
        <v>#REF!</v>
      </c>
      <c r="M170" t="e">
        <f>IF(#REF!="A",IF($F170="C",$I$1,IF($F170="D",$I$1,IF($F170="E",$I$1,$P$1))),$P$1)</f>
        <v>#REF!</v>
      </c>
      <c r="N170" t="e">
        <f>IF(#REF!="A",IF($F170="F",$I$1,IF($F170="G",$I$1,IF($F170="H",$I$1,$P$1))),$P$1)</f>
        <v>#REF!</v>
      </c>
      <c r="O170" t="str">
        <f t="shared" si="10"/>
        <v>A</v>
      </c>
      <c r="P170" t="str">
        <f t="shared" si="11"/>
        <v>N</v>
      </c>
    </row>
    <row r="171" spans="1:16" ht="12.75">
      <c r="A171" s="46">
        <v>169</v>
      </c>
      <c r="B171" s="62">
        <v>200</v>
      </c>
      <c r="C171" s="56" t="s">
        <v>626</v>
      </c>
      <c r="D171" s="57" t="s">
        <v>627</v>
      </c>
      <c r="E171" s="58">
        <v>1965</v>
      </c>
      <c r="F171" s="59" t="s">
        <v>12</v>
      </c>
      <c r="G171" s="60" t="s">
        <v>314</v>
      </c>
      <c r="H171" s="61" t="s">
        <v>314</v>
      </c>
      <c r="I171" t="str">
        <f t="shared" si="8"/>
        <v>N</v>
      </c>
      <c r="J171" t="str">
        <f t="shared" si="9"/>
        <v>N</v>
      </c>
      <c r="K171" t="e">
        <f>IF(#REF!="A",IF($F171="A",$I$1,$P$1),$P$1)</f>
        <v>#REF!</v>
      </c>
      <c r="L171" t="e">
        <f>IF(#REF!="A",IF($F171="B",$I$1,$P$1),$P$1)</f>
        <v>#REF!</v>
      </c>
      <c r="M171" t="e">
        <f>IF(#REF!="A",IF($F171="C",$I$1,IF($F171="D",$I$1,IF($F171="E",$I$1,$P$1))),$P$1)</f>
        <v>#REF!</v>
      </c>
      <c r="N171" t="e">
        <f>IF(#REF!="A",IF($F171="F",$I$1,IF($F171="G",$I$1,IF($F171="H",$I$1,$P$1))),$P$1)</f>
        <v>#REF!</v>
      </c>
      <c r="O171" t="str">
        <f t="shared" si="10"/>
        <v>N</v>
      </c>
      <c r="P171" t="str">
        <f t="shared" si="11"/>
        <v>N</v>
      </c>
    </row>
    <row r="172" spans="1:16" ht="12.75">
      <c r="A172" s="54">
        <v>170</v>
      </c>
      <c r="B172" s="55">
        <v>221</v>
      </c>
      <c r="C172" s="56" t="s">
        <v>628</v>
      </c>
      <c r="D172" s="57" t="s">
        <v>619</v>
      </c>
      <c r="E172" s="58">
        <v>1957</v>
      </c>
      <c r="F172" s="59" t="s">
        <v>13</v>
      </c>
      <c r="G172" s="60" t="s">
        <v>314</v>
      </c>
      <c r="H172" s="61" t="s">
        <v>314</v>
      </c>
      <c r="I172" t="str">
        <f t="shared" si="8"/>
        <v>N</v>
      </c>
      <c r="J172" t="str">
        <f t="shared" si="9"/>
        <v>N</v>
      </c>
      <c r="K172" t="e">
        <f>IF(#REF!="A",IF($F172="A",$I$1,$P$1),$P$1)</f>
        <v>#REF!</v>
      </c>
      <c r="L172" t="e">
        <f>IF(#REF!="A",IF($F172="B",$I$1,$P$1),$P$1)</f>
        <v>#REF!</v>
      </c>
      <c r="M172" t="e">
        <f>IF(#REF!="A",IF($F172="C",$I$1,IF($F172="D",$I$1,IF($F172="E",$I$1,$P$1))),$P$1)</f>
        <v>#REF!</v>
      </c>
      <c r="N172" t="e">
        <f>IF(#REF!="A",IF($F172="F",$I$1,IF($F172="G",$I$1,IF($F172="H",$I$1,$P$1))),$P$1)</f>
        <v>#REF!</v>
      </c>
      <c r="O172" t="str">
        <f t="shared" si="10"/>
        <v>N</v>
      </c>
      <c r="P172" t="str">
        <f t="shared" si="11"/>
        <v>N</v>
      </c>
    </row>
    <row r="173" spans="1:16" ht="12.75">
      <c r="A173" s="54">
        <v>171</v>
      </c>
      <c r="B173" s="55">
        <v>222</v>
      </c>
      <c r="C173" s="56" t="s">
        <v>629</v>
      </c>
      <c r="D173" s="57" t="s">
        <v>630</v>
      </c>
      <c r="E173" s="58">
        <v>1957</v>
      </c>
      <c r="F173" s="59" t="s">
        <v>13</v>
      </c>
      <c r="G173" s="60" t="s">
        <v>314</v>
      </c>
      <c r="H173" s="61" t="s">
        <v>314</v>
      </c>
      <c r="I173" t="str">
        <f t="shared" si="8"/>
        <v>N</v>
      </c>
      <c r="J173" t="str">
        <f t="shared" si="9"/>
        <v>N</v>
      </c>
      <c r="K173" t="e">
        <f>IF(#REF!="A",IF($F173="A",$I$1,$P$1),$P$1)</f>
        <v>#REF!</v>
      </c>
      <c r="L173" t="e">
        <f>IF(#REF!="A",IF($F173="B",$I$1,$P$1),$P$1)</f>
        <v>#REF!</v>
      </c>
      <c r="M173" t="e">
        <f>IF(#REF!="A",IF($F173="C",$I$1,IF($F173="D",$I$1,IF($F173="E",$I$1,$P$1))),$P$1)</f>
        <v>#REF!</v>
      </c>
      <c r="N173" t="e">
        <f>IF(#REF!="A",IF($F173="F",$I$1,IF($F173="G",$I$1,IF($F173="H",$I$1,$P$1))),$P$1)</f>
        <v>#REF!</v>
      </c>
      <c r="O173" t="str">
        <f t="shared" si="10"/>
        <v>N</v>
      </c>
      <c r="P173" t="str">
        <f t="shared" si="11"/>
        <v>N</v>
      </c>
    </row>
    <row r="174" spans="1:16" ht="12.75">
      <c r="A174" s="46">
        <v>172</v>
      </c>
      <c r="B174" s="55">
        <v>223</v>
      </c>
      <c r="C174" s="56" t="s">
        <v>631</v>
      </c>
      <c r="D174" s="57" t="s">
        <v>632</v>
      </c>
      <c r="E174" s="58">
        <v>1955</v>
      </c>
      <c r="F174" s="59" t="s">
        <v>13</v>
      </c>
      <c r="G174" s="60" t="s">
        <v>314</v>
      </c>
      <c r="H174" s="61" t="s">
        <v>314</v>
      </c>
      <c r="I174" t="str">
        <f t="shared" si="8"/>
        <v>N</v>
      </c>
      <c r="J174" t="str">
        <f t="shared" si="9"/>
        <v>N</v>
      </c>
      <c r="K174" t="e">
        <f>IF(#REF!="A",IF($F174="A",$I$1,$P$1),$P$1)</f>
        <v>#REF!</v>
      </c>
      <c r="L174" t="e">
        <f>IF(#REF!="A",IF($F174="B",$I$1,$P$1),$P$1)</f>
        <v>#REF!</v>
      </c>
      <c r="M174" t="e">
        <f>IF(#REF!="A",IF($F174="C",$I$1,IF($F174="D",$I$1,IF($F174="E",$I$1,$P$1))),$P$1)</f>
        <v>#REF!</v>
      </c>
      <c r="N174" t="e">
        <f>IF(#REF!="A",IF($F174="F",$I$1,IF($F174="G",$I$1,IF($F174="H",$I$1,$P$1))),$P$1)</f>
        <v>#REF!</v>
      </c>
      <c r="O174" t="str">
        <f t="shared" si="10"/>
        <v>N</v>
      </c>
      <c r="P174" t="str">
        <f t="shared" si="11"/>
        <v>N</v>
      </c>
    </row>
    <row r="175" spans="1:16" ht="12.75">
      <c r="A175" s="54">
        <v>173</v>
      </c>
      <c r="B175" s="55">
        <v>224</v>
      </c>
      <c r="C175" s="56" t="s">
        <v>633</v>
      </c>
      <c r="D175" s="57" t="s">
        <v>634</v>
      </c>
      <c r="E175" s="58">
        <v>1949</v>
      </c>
      <c r="F175" s="59" t="s">
        <v>13</v>
      </c>
      <c r="G175" s="60" t="s">
        <v>314</v>
      </c>
      <c r="H175" s="61" t="s">
        <v>314</v>
      </c>
      <c r="I175" t="str">
        <f t="shared" si="8"/>
        <v>N</v>
      </c>
      <c r="J175" t="str">
        <f t="shared" si="9"/>
        <v>N</v>
      </c>
      <c r="K175" t="e">
        <f>IF(#REF!="A",IF($F175="A",$I$1,$P$1),$P$1)</f>
        <v>#REF!</v>
      </c>
      <c r="L175" t="e">
        <f>IF(#REF!="A",IF($F175="B",$I$1,$P$1),$P$1)</f>
        <v>#REF!</v>
      </c>
      <c r="M175" t="e">
        <f>IF(#REF!="A",IF($F175="C",$I$1,IF($F175="D",$I$1,IF($F175="E",$I$1,$P$1))),$P$1)</f>
        <v>#REF!</v>
      </c>
      <c r="N175" t="e">
        <f>IF(#REF!="A",IF($F175="F",$I$1,IF($F175="G",$I$1,IF($F175="H",$I$1,$P$1))),$P$1)</f>
        <v>#REF!</v>
      </c>
      <c r="O175" t="str">
        <f t="shared" si="10"/>
        <v>N</v>
      </c>
      <c r="P175" t="str">
        <f t="shared" si="11"/>
        <v>N</v>
      </c>
    </row>
    <row r="176" spans="1:16" ht="12.75">
      <c r="A176" s="54">
        <v>174</v>
      </c>
      <c r="B176" s="55">
        <v>226</v>
      </c>
      <c r="C176" s="56" t="s">
        <v>635</v>
      </c>
      <c r="D176" s="57" t="s">
        <v>636</v>
      </c>
      <c r="E176" s="58">
        <v>1953</v>
      </c>
      <c r="F176" s="64" t="s">
        <v>13</v>
      </c>
      <c r="G176" s="65" t="s">
        <v>11</v>
      </c>
      <c r="H176" s="66" t="s">
        <v>314</v>
      </c>
      <c r="I176" t="str">
        <f t="shared" si="8"/>
        <v>A</v>
      </c>
      <c r="J176" t="str">
        <f t="shared" si="9"/>
        <v>N</v>
      </c>
      <c r="K176" t="e">
        <f>IF(#REF!="A",IF($F176="A",$I$1,$P$1),$P$1)</f>
        <v>#REF!</v>
      </c>
      <c r="L176" t="e">
        <f>IF(#REF!="A",IF($F176="B",$I$1,$P$1),$P$1)</f>
        <v>#REF!</v>
      </c>
      <c r="M176" t="e">
        <f>IF(#REF!="A",IF($F176="C",$I$1,IF($F176="D",$I$1,IF($F176="E",$I$1,$P$1))),$P$1)</f>
        <v>#REF!</v>
      </c>
      <c r="N176" t="e">
        <f>IF(#REF!="A",IF($F176="F",$I$1,IF($F176="G",$I$1,IF($F176="H",$I$1,$P$1))),$P$1)</f>
        <v>#REF!</v>
      </c>
      <c r="O176" t="str">
        <f t="shared" si="10"/>
        <v>N</v>
      </c>
      <c r="P176" t="str">
        <f t="shared" si="11"/>
        <v>N</v>
      </c>
    </row>
    <row r="177" spans="1:16" ht="12.75">
      <c r="A177" s="46">
        <v>175</v>
      </c>
      <c r="B177" s="55">
        <v>227</v>
      </c>
      <c r="C177" s="56" t="s">
        <v>637</v>
      </c>
      <c r="D177" s="57" t="s">
        <v>638</v>
      </c>
      <c r="E177" s="58">
        <v>1958</v>
      </c>
      <c r="F177" s="59" t="s">
        <v>13</v>
      </c>
      <c r="G177" s="60" t="s">
        <v>314</v>
      </c>
      <c r="H177" s="61" t="s">
        <v>314</v>
      </c>
      <c r="I177" t="str">
        <f t="shared" si="8"/>
        <v>N</v>
      </c>
      <c r="J177" t="str">
        <f t="shared" si="9"/>
        <v>N</v>
      </c>
      <c r="K177" t="e">
        <f>IF(#REF!="A",IF($F177="A",$I$1,$P$1),$P$1)</f>
        <v>#REF!</v>
      </c>
      <c r="L177" t="e">
        <f>IF(#REF!="A",IF($F177="B",$I$1,$P$1),$P$1)</f>
        <v>#REF!</v>
      </c>
      <c r="M177" t="e">
        <f>IF(#REF!="A",IF($F177="C",$I$1,IF($F177="D",$I$1,IF($F177="E",$I$1,$P$1))),$P$1)</f>
        <v>#REF!</v>
      </c>
      <c r="N177" t="e">
        <f>IF(#REF!="A",IF($F177="F",$I$1,IF($F177="G",$I$1,IF($F177="H",$I$1,$P$1))),$P$1)</f>
        <v>#REF!</v>
      </c>
      <c r="O177" t="str">
        <f t="shared" si="10"/>
        <v>N</v>
      </c>
      <c r="P177" t="str">
        <f t="shared" si="11"/>
        <v>N</v>
      </c>
    </row>
    <row r="178" spans="1:16" ht="12.75">
      <c r="A178" s="54">
        <v>176</v>
      </c>
      <c r="B178" s="55">
        <v>229</v>
      </c>
      <c r="C178" s="56" t="s">
        <v>534</v>
      </c>
      <c r="D178" s="57" t="s">
        <v>461</v>
      </c>
      <c r="E178" s="58">
        <v>1955</v>
      </c>
      <c r="F178" s="59" t="s">
        <v>13</v>
      </c>
      <c r="G178" s="60" t="s">
        <v>314</v>
      </c>
      <c r="H178" s="61" t="s">
        <v>314</v>
      </c>
      <c r="I178" t="str">
        <f t="shared" si="8"/>
        <v>N</v>
      </c>
      <c r="J178" t="str">
        <f t="shared" si="9"/>
        <v>N</v>
      </c>
      <c r="K178" t="e">
        <f>IF(#REF!="A",IF($F178="A",$I$1,$P$1),$P$1)</f>
        <v>#REF!</v>
      </c>
      <c r="L178" t="e">
        <f>IF(#REF!="A",IF($F178="B",$I$1,$P$1),$P$1)</f>
        <v>#REF!</v>
      </c>
      <c r="M178" t="e">
        <f>IF(#REF!="A",IF($F178="C",$I$1,IF($F178="D",$I$1,IF($F178="E",$I$1,$P$1))),$P$1)</f>
        <v>#REF!</v>
      </c>
      <c r="N178" t="e">
        <f>IF(#REF!="A",IF($F178="F",$I$1,IF($F178="G",$I$1,IF($F178="H",$I$1,$P$1))),$P$1)</f>
        <v>#REF!</v>
      </c>
      <c r="O178" t="str">
        <f t="shared" si="10"/>
        <v>N</v>
      </c>
      <c r="P178" t="str">
        <f t="shared" si="11"/>
        <v>N</v>
      </c>
    </row>
    <row r="179" spans="1:16" ht="12.75">
      <c r="A179" s="54">
        <v>177</v>
      </c>
      <c r="B179" s="55">
        <v>230</v>
      </c>
      <c r="C179" s="56" t="s">
        <v>639</v>
      </c>
      <c r="D179" s="57" t="s">
        <v>640</v>
      </c>
      <c r="E179" s="58">
        <v>1950</v>
      </c>
      <c r="F179" s="64" t="s">
        <v>13</v>
      </c>
      <c r="G179" s="65" t="s">
        <v>314</v>
      </c>
      <c r="H179" s="66" t="s">
        <v>314</v>
      </c>
      <c r="I179" t="str">
        <f t="shared" si="8"/>
        <v>N</v>
      </c>
      <c r="J179" t="str">
        <f t="shared" si="9"/>
        <v>N</v>
      </c>
      <c r="K179" t="e">
        <f>IF(#REF!="A",IF($F179="A",$I$1,$P$1),$P$1)</f>
        <v>#REF!</v>
      </c>
      <c r="L179" t="e">
        <f>IF(#REF!="A",IF($F179="B",$I$1,$P$1),$P$1)</f>
        <v>#REF!</v>
      </c>
      <c r="M179" t="e">
        <f>IF(#REF!="A",IF($F179="C",$I$1,IF($F179="D",$I$1,IF($F179="E",$I$1,$P$1))),$P$1)</f>
        <v>#REF!</v>
      </c>
      <c r="N179" t="e">
        <f>IF(#REF!="A",IF($F179="F",$I$1,IF($F179="G",$I$1,IF($F179="H",$I$1,$P$1))),$P$1)</f>
        <v>#REF!</v>
      </c>
      <c r="O179" t="str">
        <f t="shared" si="10"/>
        <v>N</v>
      </c>
      <c r="P179" t="str">
        <f t="shared" si="11"/>
        <v>N</v>
      </c>
    </row>
    <row r="180" spans="1:16" ht="12.75">
      <c r="A180" s="46">
        <v>178</v>
      </c>
      <c r="B180" s="55">
        <v>232</v>
      </c>
      <c r="C180" s="56" t="s">
        <v>641</v>
      </c>
      <c r="D180" s="57" t="s">
        <v>642</v>
      </c>
      <c r="E180" s="58">
        <v>1958</v>
      </c>
      <c r="F180" s="59" t="s">
        <v>13</v>
      </c>
      <c r="G180" s="60" t="s">
        <v>314</v>
      </c>
      <c r="H180" s="61" t="s">
        <v>314</v>
      </c>
      <c r="I180" t="str">
        <f t="shared" si="8"/>
        <v>N</v>
      </c>
      <c r="J180" t="str">
        <f t="shared" si="9"/>
        <v>N</v>
      </c>
      <c r="K180" t="e">
        <f>IF(#REF!="A",IF($F180="A",$I$1,$P$1),$P$1)</f>
        <v>#REF!</v>
      </c>
      <c r="L180" t="e">
        <f>IF(#REF!="A",IF($F180="B",$I$1,$P$1),$P$1)</f>
        <v>#REF!</v>
      </c>
      <c r="M180" t="e">
        <f>IF(#REF!="A",IF($F180="C",$I$1,IF($F180="D",$I$1,IF($F180="E",$I$1,$P$1))),$P$1)</f>
        <v>#REF!</v>
      </c>
      <c r="N180" t="e">
        <f>IF(#REF!="A",IF($F180="F",$I$1,IF($F180="G",$I$1,IF($F180="H",$I$1,$P$1))),$P$1)</f>
        <v>#REF!</v>
      </c>
      <c r="O180" t="str">
        <f t="shared" si="10"/>
        <v>N</v>
      </c>
      <c r="P180" t="str">
        <f t="shared" si="11"/>
        <v>N</v>
      </c>
    </row>
    <row r="181" spans="1:16" ht="12.75">
      <c r="A181" s="54">
        <v>179</v>
      </c>
      <c r="B181" s="55">
        <v>233</v>
      </c>
      <c r="C181" s="56" t="s">
        <v>643</v>
      </c>
      <c r="D181" s="57" t="s">
        <v>644</v>
      </c>
      <c r="E181" s="58">
        <v>1956</v>
      </c>
      <c r="F181" s="59" t="s">
        <v>13</v>
      </c>
      <c r="G181" s="60" t="s">
        <v>314</v>
      </c>
      <c r="H181" s="61" t="s">
        <v>314</v>
      </c>
      <c r="I181" t="str">
        <f t="shared" si="8"/>
        <v>N</v>
      </c>
      <c r="J181" t="str">
        <f t="shared" si="9"/>
        <v>N</v>
      </c>
      <c r="K181" t="e">
        <f>IF(#REF!="A",IF($F181="A",$I$1,$P$1),$P$1)</f>
        <v>#REF!</v>
      </c>
      <c r="L181" t="e">
        <f>IF(#REF!="A",IF($F181="B",$I$1,$P$1),$P$1)</f>
        <v>#REF!</v>
      </c>
      <c r="M181" t="e">
        <f>IF(#REF!="A",IF($F181="C",$I$1,IF($F181="D",$I$1,IF($F181="E",$I$1,$P$1))),$P$1)</f>
        <v>#REF!</v>
      </c>
      <c r="N181" t="e">
        <f>IF(#REF!="A",IF($F181="F",$I$1,IF($F181="G",$I$1,IF($F181="H",$I$1,$P$1))),$P$1)</f>
        <v>#REF!</v>
      </c>
      <c r="O181" t="str">
        <f t="shared" si="10"/>
        <v>N</v>
      </c>
      <c r="P181" t="str">
        <f t="shared" si="11"/>
        <v>N</v>
      </c>
    </row>
    <row r="182" spans="1:16" ht="12.75">
      <c r="A182" s="54">
        <v>180</v>
      </c>
      <c r="B182" s="55">
        <v>234</v>
      </c>
      <c r="C182" s="56" t="s">
        <v>645</v>
      </c>
      <c r="D182" s="57" t="s">
        <v>646</v>
      </c>
      <c r="E182" s="58">
        <v>1954</v>
      </c>
      <c r="F182" s="59" t="s">
        <v>13</v>
      </c>
      <c r="G182" s="60" t="s">
        <v>314</v>
      </c>
      <c r="H182" s="61" t="s">
        <v>314</v>
      </c>
      <c r="I182" t="str">
        <f t="shared" si="8"/>
        <v>N</v>
      </c>
      <c r="J182" t="str">
        <f t="shared" si="9"/>
        <v>N</v>
      </c>
      <c r="K182" t="e">
        <f>IF(#REF!="A",IF($F182="A",$I$1,$P$1),$P$1)</f>
        <v>#REF!</v>
      </c>
      <c r="L182" t="e">
        <f>IF(#REF!="A",IF($F182="B",$I$1,$P$1),$P$1)</f>
        <v>#REF!</v>
      </c>
      <c r="M182" t="e">
        <f>IF(#REF!="A",IF($F182="C",$I$1,IF($F182="D",$I$1,IF($F182="E",$I$1,$P$1))),$P$1)</f>
        <v>#REF!</v>
      </c>
      <c r="N182" t="e">
        <f>IF(#REF!="A",IF($F182="F",$I$1,IF($F182="G",$I$1,IF($F182="H",$I$1,$P$1))),$P$1)</f>
        <v>#REF!</v>
      </c>
      <c r="O182" t="str">
        <f t="shared" si="10"/>
        <v>N</v>
      </c>
      <c r="P182" t="str">
        <f t="shared" si="11"/>
        <v>N</v>
      </c>
    </row>
    <row r="183" spans="1:16" ht="12.75">
      <c r="A183" s="46">
        <v>181</v>
      </c>
      <c r="B183" s="55">
        <v>235</v>
      </c>
      <c r="C183" s="56" t="s">
        <v>647</v>
      </c>
      <c r="D183" s="57" t="s">
        <v>453</v>
      </c>
      <c r="E183" s="58">
        <v>1958</v>
      </c>
      <c r="F183" s="59" t="s">
        <v>13</v>
      </c>
      <c r="G183" s="60" t="s">
        <v>314</v>
      </c>
      <c r="H183" s="61" t="s">
        <v>314</v>
      </c>
      <c r="I183" t="str">
        <f t="shared" si="8"/>
        <v>N</v>
      </c>
      <c r="J183" t="str">
        <f t="shared" si="9"/>
        <v>N</v>
      </c>
      <c r="K183" t="e">
        <f>IF(#REF!="A",IF($F183="A",$I$1,$P$1),$P$1)</f>
        <v>#REF!</v>
      </c>
      <c r="L183" t="e">
        <f>IF(#REF!="A",IF($F183="B",$I$1,$P$1),$P$1)</f>
        <v>#REF!</v>
      </c>
      <c r="M183" t="e">
        <f>IF(#REF!="A",IF($F183="C",$I$1,IF($F183="D",$I$1,IF($F183="E",$I$1,$P$1))),$P$1)</f>
        <v>#REF!</v>
      </c>
      <c r="N183" t="e">
        <f>IF(#REF!="A",IF($F183="F",$I$1,IF($F183="G",$I$1,IF($F183="H",$I$1,$P$1))),$P$1)</f>
        <v>#REF!</v>
      </c>
      <c r="O183" t="str">
        <f t="shared" si="10"/>
        <v>N</v>
      </c>
      <c r="P183" t="str">
        <f t="shared" si="11"/>
        <v>N</v>
      </c>
    </row>
    <row r="184" spans="1:16" ht="12.75">
      <c r="A184" s="54">
        <v>182</v>
      </c>
      <c r="B184" s="62">
        <v>236</v>
      </c>
      <c r="C184" s="56" t="s">
        <v>648</v>
      </c>
      <c r="D184" s="57" t="s">
        <v>607</v>
      </c>
      <c r="E184" s="58">
        <v>1956</v>
      </c>
      <c r="F184" s="59" t="s">
        <v>13</v>
      </c>
      <c r="G184" s="60" t="s">
        <v>314</v>
      </c>
      <c r="H184" s="61" t="s">
        <v>314</v>
      </c>
      <c r="I184" t="str">
        <f t="shared" si="8"/>
        <v>N</v>
      </c>
      <c r="J184" t="str">
        <f t="shared" si="9"/>
        <v>N</v>
      </c>
      <c r="K184" t="e">
        <f>IF(#REF!="A",IF($F184="A",$I$1,$P$1),$P$1)</f>
        <v>#REF!</v>
      </c>
      <c r="L184" t="e">
        <f>IF(#REF!="A",IF($F184="B",$I$1,$P$1),$P$1)</f>
        <v>#REF!</v>
      </c>
      <c r="M184" t="e">
        <f>IF(#REF!="A",IF($F184="C",$I$1,IF($F184="D",$I$1,IF($F184="E",$I$1,$P$1))),$P$1)</f>
        <v>#REF!</v>
      </c>
      <c r="N184" t="e">
        <f>IF(#REF!="A",IF($F184="F",$I$1,IF($F184="G",$I$1,IF($F184="H",$I$1,$P$1))),$P$1)</f>
        <v>#REF!</v>
      </c>
      <c r="O184" t="str">
        <f t="shared" si="10"/>
        <v>N</v>
      </c>
      <c r="P184" t="str">
        <f t="shared" si="11"/>
        <v>N</v>
      </c>
    </row>
    <row r="185" spans="1:16" ht="12.75">
      <c r="A185" s="54">
        <v>183</v>
      </c>
      <c r="B185" s="62">
        <v>237</v>
      </c>
      <c r="C185" s="56" t="s">
        <v>649</v>
      </c>
      <c r="D185" s="57" t="s">
        <v>650</v>
      </c>
      <c r="E185" s="58">
        <v>1954</v>
      </c>
      <c r="F185" s="59" t="s">
        <v>13</v>
      </c>
      <c r="G185" s="60" t="s">
        <v>11</v>
      </c>
      <c r="H185" s="61" t="s">
        <v>314</v>
      </c>
      <c r="I185" t="str">
        <f t="shared" si="8"/>
        <v>A</v>
      </c>
      <c r="J185" t="str">
        <f t="shared" si="9"/>
        <v>N</v>
      </c>
      <c r="K185" t="e">
        <f>IF(#REF!="A",IF($F185="A",$I$1,$P$1),$P$1)</f>
        <v>#REF!</v>
      </c>
      <c r="L185" t="e">
        <f>IF(#REF!="A",IF($F185="B",$I$1,$P$1),$P$1)</f>
        <v>#REF!</v>
      </c>
      <c r="M185" t="e">
        <f>IF(#REF!="A",IF($F185="C",$I$1,IF($F185="D",$I$1,IF($F185="E",$I$1,$P$1))),$P$1)</f>
        <v>#REF!</v>
      </c>
      <c r="N185" t="e">
        <f>IF(#REF!="A",IF($F185="F",$I$1,IF($F185="G",$I$1,IF($F185="H",$I$1,$P$1))),$P$1)</f>
        <v>#REF!</v>
      </c>
      <c r="O185" t="str">
        <f t="shared" si="10"/>
        <v>N</v>
      </c>
      <c r="P185" t="str">
        <f t="shared" si="11"/>
        <v>N</v>
      </c>
    </row>
    <row r="186" spans="1:16" ht="12.75">
      <c r="A186" s="46">
        <v>184</v>
      </c>
      <c r="B186" s="62">
        <v>238</v>
      </c>
      <c r="C186" s="56" t="s">
        <v>651</v>
      </c>
      <c r="D186" s="57" t="s">
        <v>652</v>
      </c>
      <c r="E186" s="58">
        <v>1955</v>
      </c>
      <c r="F186" s="59" t="s">
        <v>13</v>
      </c>
      <c r="G186" s="60" t="s">
        <v>314</v>
      </c>
      <c r="H186" s="61" t="s">
        <v>314</v>
      </c>
      <c r="I186" t="str">
        <f t="shared" si="8"/>
        <v>N</v>
      </c>
      <c r="J186" t="str">
        <f t="shared" si="9"/>
        <v>N</v>
      </c>
      <c r="K186" t="e">
        <f>IF(#REF!="A",IF($F186="A",$I$1,$P$1),$P$1)</f>
        <v>#REF!</v>
      </c>
      <c r="L186" t="e">
        <f>IF(#REF!="A",IF($F186="B",$I$1,$P$1),$P$1)</f>
        <v>#REF!</v>
      </c>
      <c r="M186" t="e">
        <f>IF(#REF!="A",IF($F186="C",$I$1,IF($F186="D",$I$1,IF($F186="E",$I$1,$P$1))),$P$1)</f>
        <v>#REF!</v>
      </c>
      <c r="N186" t="e">
        <f>IF(#REF!="A",IF($F186="F",$I$1,IF($F186="G",$I$1,IF($F186="H",$I$1,$P$1))),$P$1)</f>
        <v>#REF!</v>
      </c>
      <c r="O186" t="str">
        <f t="shared" si="10"/>
        <v>N</v>
      </c>
      <c r="P186" t="str">
        <f t="shared" si="11"/>
        <v>N</v>
      </c>
    </row>
    <row r="187" spans="1:16" ht="12.75">
      <c r="A187" s="54">
        <v>185</v>
      </c>
      <c r="B187" s="62">
        <v>239</v>
      </c>
      <c r="C187" s="56" t="s">
        <v>653</v>
      </c>
      <c r="D187" s="57" t="s">
        <v>654</v>
      </c>
      <c r="E187" s="58">
        <v>1950</v>
      </c>
      <c r="F187" s="59" t="s">
        <v>13</v>
      </c>
      <c r="G187" s="60" t="s">
        <v>11</v>
      </c>
      <c r="H187" s="61" t="s">
        <v>314</v>
      </c>
      <c r="I187" t="str">
        <f t="shared" si="8"/>
        <v>A</v>
      </c>
      <c r="J187" t="str">
        <f t="shared" si="9"/>
        <v>N</v>
      </c>
      <c r="K187" t="e">
        <f>IF(#REF!="A",IF($F187="A",$I$1,$P$1),$P$1)</f>
        <v>#REF!</v>
      </c>
      <c r="L187" t="e">
        <f>IF(#REF!="A",IF($F187="B",$I$1,$P$1),$P$1)</f>
        <v>#REF!</v>
      </c>
      <c r="M187" t="e">
        <f>IF(#REF!="A",IF($F187="C",$I$1,IF($F187="D",$I$1,IF($F187="E",$I$1,$P$1))),$P$1)</f>
        <v>#REF!</v>
      </c>
      <c r="N187" t="e">
        <f>IF(#REF!="A",IF($F187="F",$I$1,IF($F187="G",$I$1,IF($F187="H",$I$1,$P$1))),$P$1)</f>
        <v>#REF!</v>
      </c>
      <c r="O187" t="str">
        <f t="shared" si="10"/>
        <v>N</v>
      </c>
      <c r="P187" t="str">
        <f t="shared" si="11"/>
        <v>N</v>
      </c>
    </row>
    <row r="188" spans="1:16" ht="12.75">
      <c r="A188" s="54">
        <v>186</v>
      </c>
      <c r="B188" s="62">
        <v>240</v>
      </c>
      <c r="C188" s="56" t="s">
        <v>655</v>
      </c>
      <c r="D188" s="57" t="s">
        <v>588</v>
      </c>
      <c r="E188" s="58">
        <v>1952</v>
      </c>
      <c r="F188" s="59" t="s">
        <v>13</v>
      </c>
      <c r="G188" s="60" t="s">
        <v>314</v>
      </c>
      <c r="H188" s="61" t="s">
        <v>314</v>
      </c>
      <c r="I188" t="str">
        <f t="shared" si="8"/>
        <v>N</v>
      </c>
      <c r="J188" t="str">
        <f t="shared" si="9"/>
        <v>N</v>
      </c>
      <c r="K188" t="e">
        <f>IF(#REF!="A",IF($F188="A",$I$1,$P$1),$P$1)</f>
        <v>#REF!</v>
      </c>
      <c r="L188" t="e">
        <f>IF(#REF!="A",IF($F188="B",$I$1,$P$1),$P$1)</f>
        <v>#REF!</v>
      </c>
      <c r="M188" t="e">
        <f>IF(#REF!="A",IF($F188="C",$I$1,IF($F188="D",$I$1,IF($F188="E",$I$1,$P$1))),$P$1)</f>
        <v>#REF!</v>
      </c>
      <c r="N188" t="e">
        <f>IF(#REF!="A",IF($F188="F",$I$1,IF($F188="G",$I$1,IF($F188="H",$I$1,$P$1))),$P$1)</f>
        <v>#REF!</v>
      </c>
      <c r="O188" t="str">
        <f t="shared" si="10"/>
        <v>N</v>
      </c>
      <c r="P188" t="str">
        <f t="shared" si="11"/>
        <v>N</v>
      </c>
    </row>
    <row r="189" spans="1:16" ht="12.75">
      <c r="A189" s="46">
        <v>187</v>
      </c>
      <c r="B189" s="62">
        <v>241</v>
      </c>
      <c r="C189" s="56" t="s">
        <v>656</v>
      </c>
      <c r="D189" s="57" t="s">
        <v>657</v>
      </c>
      <c r="E189" s="58">
        <v>1956</v>
      </c>
      <c r="F189" s="59" t="s">
        <v>13</v>
      </c>
      <c r="G189" s="60" t="s">
        <v>314</v>
      </c>
      <c r="H189" s="61" t="s">
        <v>314</v>
      </c>
      <c r="I189" t="str">
        <f t="shared" si="8"/>
        <v>N</v>
      </c>
      <c r="J189" t="str">
        <f t="shared" si="9"/>
        <v>N</v>
      </c>
      <c r="K189" t="e">
        <f>IF(#REF!="A",IF($F189="A",$I$1,$P$1),$P$1)</f>
        <v>#REF!</v>
      </c>
      <c r="L189" t="e">
        <f>IF(#REF!="A",IF($F189="B",$I$1,$P$1),$P$1)</f>
        <v>#REF!</v>
      </c>
      <c r="M189" t="e">
        <f>IF(#REF!="A",IF($F189="C",$I$1,IF($F189="D",$I$1,IF($F189="E",$I$1,$P$1))),$P$1)</f>
        <v>#REF!</v>
      </c>
      <c r="N189" t="e">
        <f>IF(#REF!="A",IF($F189="F",$I$1,IF($F189="G",$I$1,IF($F189="H",$I$1,$P$1))),$P$1)</f>
        <v>#REF!</v>
      </c>
      <c r="O189" t="str">
        <f t="shared" si="10"/>
        <v>N</v>
      </c>
      <c r="P189" t="str">
        <f t="shared" si="11"/>
        <v>N</v>
      </c>
    </row>
    <row r="190" spans="1:16" ht="12.75">
      <c r="A190" s="54">
        <v>188</v>
      </c>
      <c r="B190" s="62">
        <v>242</v>
      </c>
      <c r="C190" s="56" t="s">
        <v>658</v>
      </c>
      <c r="D190" s="57" t="s">
        <v>659</v>
      </c>
      <c r="E190" s="58">
        <v>1953</v>
      </c>
      <c r="F190" s="59" t="s">
        <v>13</v>
      </c>
      <c r="G190" s="60" t="s">
        <v>314</v>
      </c>
      <c r="H190" s="61" t="s">
        <v>314</v>
      </c>
      <c r="I190" t="str">
        <f t="shared" si="8"/>
        <v>N</v>
      </c>
      <c r="J190" t="str">
        <f t="shared" si="9"/>
        <v>N</v>
      </c>
      <c r="K190" t="e">
        <f>IF(#REF!="A",IF($F190="A",$I$1,$P$1),$P$1)</f>
        <v>#REF!</v>
      </c>
      <c r="L190" t="e">
        <f>IF(#REF!="A",IF($F190="B",$I$1,$P$1),$P$1)</f>
        <v>#REF!</v>
      </c>
      <c r="M190" t="e">
        <f>IF(#REF!="A",IF($F190="C",$I$1,IF($F190="D",$I$1,IF($F190="E",$I$1,$P$1))),$P$1)</f>
        <v>#REF!</v>
      </c>
      <c r="N190" t="e">
        <f>IF(#REF!="A",IF($F190="F",$I$1,IF($F190="G",$I$1,IF($F190="H",$I$1,$P$1))),$P$1)</f>
        <v>#REF!</v>
      </c>
      <c r="O190" t="str">
        <f t="shared" si="10"/>
        <v>N</v>
      </c>
      <c r="P190" t="str">
        <f t="shared" si="11"/>
        <v>N</v>
      </c>
    </row>
    <row r="191" spans="1:16" ht="12.75">
      <c r="A191" s="54">
        <v>189</v>
      </c>
      <c r="B191" s="62">
        <v>243</v>
      </c>
      <c r="C191" s="56" t="s">
        <v>660</v>
      </c>
      <c r="D191" s="57" t="s">
        <v>588</v>
      </c>
      <c r="E191" s="58">
        <v>1952</v>
      </c>
      <c r="F191" s="59" t="s">
        <v>13</v>
      </c>
      <c r="G191" s="60" t="s">
        <v>314</v>
      </c>
      <c r="H191" s="61" t="s">
        <v>314</v>
      </c>
      <c r="I191" t="str">
        <f t="shared" si="8"/>
        <v>N</v>
      </c>
      <c r="J191" t="str">
        <f t="shared" si="9"/>
        <v>N</v>
      </c>
      <c r="K191" t="e">
        <f>IF(#REF!="A",IF($F191="A",$I$1,$P$1),$P$1)</f>
        <v>#REF!</v>
      </c>
      <c r="L191" t="e">
        <f>IF(#REF!="A",IF($F191="B",$I$1,$P$1),$P$1)</f>
        <v>#REF!</v>
      </c>
      <c r="M191" t="e">
        <f>IF(#REF!="A",IF($F191="C",$I$1,IF($F191="D",$I$1,IF($F191="E",$I$1,$P$1))),$P$1)</f>
        <v>#REF!</v>
      </c>
      <c r="N191" t="e">
        <f>IF(#REF!="A",IF($F191="F",$I$1,IF($F191="G",$I$1,IF($F191="H",$I$1,$P$1))),$P$1)</f>
        <v>#REF!</v>
      </c>
      <c r="O191" t="str">
        <f t="shared" si="10"/>
        <v>N</v>
      </c>
      <c r="P191" t="str">
        <f t="shared" si="11"/>
        <v>N</v>
      </c>
    </row>
    <row r="192" spans="1:16" ht="12.75">
      <c r="A192" s="46">
        <v>190</v>
      </c>
      <c r="B192" s="62">
        <v>244</v>
      </c>
      <c r="C192" s="56" t="s">
        <v>661</v>
      </c>
      <c r="D192" s="57" t="s">
        <v>662</v>
      </c>
      <c r="E192" s="58">
        <v>1957</v>
      </c>
      <c r="F192" s="59" t="s">
        <v>13</v>
      </c>
      <c r="G192" s="60" t="s">
        <v>314</v>
      </c>
      <c r="H192" s="61" t="s">
        <v>314</v>
      </c>
      <c r="I192" t="str">
        <f t="shared" si="8"/>
        <v>N</v>
      </c>
      <c r="J192" t="str">
        <f t="shared" si="9"/>
        <v>N</v>
      </c>
      <c r="K192" t="e">
        <f>IF(#REF!="A",IF($F192="A",$I$1,$P$1),$P$1)</f>
        <v>#REF!</v>
      </c>
      <c r="L192" t="e">
        <f>IF(#REF!="A",IF($F192="B",$I$1,$P$1),$P$1)</f>
        <v>#REF!</v>
      </c>
      <c r="M192" t="e">
        <f>IF(#REF!="A",IF($F192="C",$I$1,IF($F192="D",$I$1,IF($F192="E",$I$1,$P$1))),$P$1)</f>
        <v>#REF!</v>
      </c>
      <c r="N192" t="e">
        <f>IF(#REF!="A",IF($F192="F",$I$1,IF($F192="G",$I$1,IF($F192="H",$I$1,$P$1))),$P$1)</f>
        <v>#REF!</v>
      </c>
      <c r="O192" t="str">
        <f t="shared" si="10"/>
        <v>N</v>
      </c>
      <c r="P192" t="str">
        <f t="shared" si="11"/>
        <v>N</v>
      </c>
    </row>
    <row r="193" spans="1:16" ht="12.75">
      <c r="A193" s="54">
        <v>191</v>
      </c>
      <c r="B193" s="62">
        <v>245</v>
      </c>
      <c r="C193" s="56" t="s">
        <v>934</v>
      </c>
      <c r="D193" s="57" t="s">
        <v>459</v>
      </c>
      <c r="E193" s="58">
        <v>1953</v>
      </c>
      <c r="F193" s="59" t="s">
        <v>13</v>
      </c>
      <c r="G193" s="60" t="s">
        <v>314</v>
      </c>
      <c r="H193" s="61" t="s">
        <v>314</v>
      </c>
      <c r="I193" t="str">
        <f t="shared" si="8"/>
        <v>N</v>
      </c>
      <c r="J193" t="str">
        <f t="shared" si="9"/>
        <v>N</v>
      </c>
      <c r="K193" t="e">
        <f>IF(#REF!="A",IF($F193="A",$I$1,$P$1),$P$1)</f>
        <v>#REF!</v>
      </c>
      <c r="L193" t="e">
        <f>IF(#REF!="A",IF($F193="B",$I$1,$P$1),$P$1)</f>
        <v>#REF!</v>
      </c>
      <c r="M193" t="e">
        <f>IF(#REF!="A",IF($F193="C",$I$1,IF($F193="D",$I$1,IF($F193="E",$I$1,$P$1))),$P$1)</f>
        <v>#REF!</v>
      </c>
      <c r="N193" t="e">
        <f>IF(#REF!="A",IF($F193="F",$I$1,IF($F193="G",$I$1,IF($F193="H",$I$1,$P$1))),$P$1)</f>
        <v>#REF!</v>
      </c>
      <c r="O193" t="str">
        <f t="shared" si="10"/>
        <v>N</v>
      </c>
      <c r="P193" t="str">
        <f t="shared" si="11"/>
        <v>N</v>
      </c>
    </row>
    <row r="194" spans="1:16" ht="12.75">
      <c r="A194" s="54">
        <v>192</v>
      </c>
      <c r="B194" s="62">
        <v>246</v>
      </c>
      <c r="C194" s="56" t="s">
        <v>663</v>
      </c>
      <c r="D194" s="57" t="s">
        <v>455</v>
      </c>
      <c r="E194" s="58">
        <v>1949</v>
      </c>
      <c r="F194" s="59" t="s">
        <v>13</v>
      </c>
      <c r="G194" s="60" t="s">
        <v>11</v>
      </c>
      <c r="H194" s="61" t="s">
        <v>314</v>
      </c>
      <c r="I194" t="str">
        <f t="shared" si="8"/>
        <v>A</v>
      </c>
      <c r="J194" t="str">
        <f t="shared" si="9"/>
        <v>N</v>
      </c>
      <c r="K194" t="e">
        <f>IF(#REF!="A",IF($F194="A",$I$1,$P$1),$P$1)</f>
        <v>#REF!</v>
      </c>
      <c r="L194" t="e">
        <f>IF(#REF!="A",IF($F194="B",$I$1,$P$1),$P$1)</f>
        <v>#REF!</v>
      </c>
      <c r="M194" t="e">
        <f>IF(#REF!="A",IF($F194="C",$I$1,IF($F194="D",$I$1,IF($F194="E",$I$1,$P$1))),$P$1)</f>
        <v>#REF!</v>
      </c>
      <c r="N194" t="e">
        <f>IF(#REF!="A",IF($F194="F",$I$1,IF($F194="G",$I$1,IF($F194="H",$I$1,$P$1))),$P$1)</f>
        <v>#REF!</v>
      </c>
      <c r="O194" t="str">
        <f t="shared" si="10"/>
        <v>N</v>
      </c>
      <c r="P194" t="str">
        <f t="shared" si="11"/>
        <v>N</v>
      </c>
    </row>
    <row r="195" spans="1:16" ht="12.75">
      <c r="A195" s="46">
        <v>193</v>
      </c>
      <c r="B195" s="62">
        <v>247</v>
      </c>
      <c r="C195" s="56" t="s">
        <v>664</v>
      </c>
      <c r="D195" s="57" t="s">
        <v>605</v>
      </c>
      <c r="E195" s="58">
        <v>1955</v>
      </c>
      <c r="F195" s="59" t="s">
        <v>13</v>
      </c>
      <c r="G195" s="60" t="s">
        <v>314</v>
      </c>
      <c r="H195" s="61" t="s">
        <v>314</v>
      </c>
      <c r="I195" t="str">
        <f aca="true" t="shared" si="12" ref="I195:I258">IF(G195="A",IF($F195="A",$I$1,IF($F195="B",$I$1,IF($F195="C",$I$1,IF($F195="D",$I$1,IF($F195="E",$I$1,$P$1))))),$P$1)</f>
        <v>N</v>
      </c>
      <c r="J195" t="str">
        <f aca="true" t="shared" si="13" ref="J195:J258">IF(G195="A",IF($F195="F",$I$1,IF($F195="G",$I$1,IF($F195="H",$I$1,$P$1))),$P$1)</f>
        <v>N</v>
      </c>
      <c r="K195" t="e">
        <f>IF(#REF!="A",IF($F195="A",$I$1,$P$1),$P$1)</f>
        <v>#REF!</v>
      </c>
      <c r="L195" t="e">
        <f>IF(#REF!="A",IF($F195="B",$I$1,$P$1),$P$1)</f>
        <v>#REF!</v>
      </c>
      <c r="M195" t="e">
        <f>IF(#REF!="A",IF($F195="C",$I$1,IF($F195="D",$I$1,IF($F195="E",$I$1,$P$1))),$P$1)</f>
        <v>#REF!</v>
      </c>
      <c r="N195" t="e">
        <f>IF(#REF!="A",IF($F195="F",$I$1,IF($F195="G",$I$1,IF($F195="H",$I$1,$P$1))),$P$1)</f>
        <v>#REF!</v>
      </c>
      <c r="O195" t="str">
        <f aca="true" t="shared" si="14" ref="O195:O258">IF(H195="A",IF($F195="A",$I$1,IF($F195="B",$I$1,IF($F195="C",$I$1,IF($F195="D",$I$1,IF($F195="E",$I$1,$P$1))))),$P$1)</f>
        <v>N</v>
      </c>
      <c r="P195" t="str">
        <f aca="true" t="shared" si="15" ref="P195:P258">IF(H195="A",IF($F195="F",$I$1,IF($F195="G",$I$1,IF($F195="H",$I$1,$P$1))),$P$1)</f>
        <v>N</v>
      </c>
    </row>
    <row r="196" spans="1:16" ht="12.75">
      <c r="A196" s="54">
        <v>194</v>
      </c>
      <c r="B196" s="62">
        <v>248</v>
      </c>
      <c r="C196" s="56" t="s">
        <v>665</v>
      </c>
      <c r="D196" s="57" t="s">
        <v>605</v>
      </c>
      <c r="E196" s="58">
        <v>1953</v>
      </c>
      <c r="F196" s="59" t="s">
        <v>13</v>
      </c>
      <c r="G196" s="60" t="s">
        <v>314</v>
      </c>
      <c r="H196" s="61" t="s">
        <v>314</v>
      </c>
      <c r="I196" t="str">
        <f t="shared" si="12"/>
        <v>N</v>
      </c>
      <c r="J196" t="str">
        <f t="shared" si="13"/>
        <v>N</v>
      </c>
      <c r="K196" t="e">
        <f>IF(#REF!="A",IF($F196="A",$I$1,$P$1),$P$1)</f>
        <v>#REF!</v>
      </c>
      <c r="L196" t="e">
        <f>IF(#REF!="A",IF($F196="B",$I$1,$P$1),$P$1)</f>
        <v>#REF!</v>
      </c>
      <c r="M196" t="e">
        <f>IF(#REF!="A",IF($F196="C",$I$1,IF($F196="D",$I$1,IF($F196="E",$I$1,$P$1))),$P$1)</f>
        <v>#REF!</v>
      </c>
      <c r="N196" t="e">
        <f>IF(#REF!="A",IF($F196="F",$I$1,IF($F196="G",$I$1,IF($F196="H",$I$1,$P$1))),$P$1)</f>
        <v>#REF!</v>
      </c>
      <c r="O196" t="str">
        <f t="shared" si="14"/>
        <v>N</v>
      </c>
      <c r="P196" t="str">
        <f t="shared" si="15"/>
        <v>N</v>
      </c>
    </row>
    <row r="197" spans="1:16" ht="12.75">
      <c r="A197" s="54">
        <v>195</v>
      </c>
      <c r="B197" s="62">
        <v>249</v>
      </c>
      <c r="C197" s="56" t="s">
        <v>666</v>
      </c>
      <c r="D197" s="57" t="s">
        <v>459</v>
      </c>
      <c r="E197" s="58">
        <v>1954</v>
      </c>
      <c r="F197" s="59" t="s">
        <v>13</v>
      </c>
      <c r="G197" s="60" t="s">
        <v>314</v>
      </c>
      <c r="H197" s="61" t="s">
        <v>314</v>
      </c>
      <c r="I197" t="str">
        <f t="shared" si="12"/>
        <v>N</v>
      </c>
      <c r="J197" t="str">
        <f t="shared" si="13"/>
        <v>N</v>
      </c>
      <c r="K197" t="e">
        <f>IF(#REF!="A",IF($F197="A",$I$1,$P$1),$P$1)</f>
        <v>#REF!</v>
      </c>
      <c r="L197" t="e">
        <f>IF(#REF!="A",IF($F197="B",$I$1,$P$1),$P$1)</f>
        <v>#REF!</v>
      </c>
      <c r="M197" t="e">
        <f>IF(#REF!="A",IF($F197="C",$I$1,IF($F197="D",$I$1,IF($F197="E",$I$1,$P$1))),$P$1)</f>
        <v>#REF!</v>
      </c>
      <c r="N197" t="e">
        <f>IF(#REF!="A",IF($F197="F",$I$1,IF($F197="G",$I$1,IF($F197="H",$I$1,$P$1))),$P$1)</f>
        <v>#REF!</v>
      </c>
      <c r="O197" t="str">
        <f t="shared" si="14"/>
        <v>N</v>
      </c>
      <c r="P197" t="str">
        <f t="shared" si="15"/>
        <v>N</v>
      </c>
    </row>
    <row r="198" spans="1:16" ht="12.75">
      <c r="A198" s="46">
        <v>196</v>
      </c>
      <c r="B198" s="62">
        <v>250</v>
      </c>
      <c r="C198" s="56" t="s">
        <v>667</v>
      </c>
      <c r="D198" s="57" t="s">
        <v>344</v>
      </c>
      <c r="E198" s="58">
        <v>1949</v>
      </c>
      <c r="F198" s="59" t="s">
        <v>13</v>
      </c>
      <c r="G198" s="60" t="s">
        <v>314</v>
      </c>
      <c r="H198" s="61" t="s">
        <v>314</v>
      </c>
      <c r="I198" t="str">
        <f t="shared" si="12"/>
        <v>N</v>
      </c>
      <c r="J198" t="str">
        <f t="shared" si="13"/>
        <v>N</v>
      </c>
      <c r="K198" t="e">
        <f>IF(#REF!="A",IF($F198="A",$I$1,$P$1),$P$1)</f>
        <v>#REF!</v>
      </c>
      <c r="L198" t="e">
        <f>IF(#REF!="A",IF($F198="B",$I$1,$P$1),$P$1)</f>
        <v>#REF!</v>
      </c>
      <c r="M198" t="e">
        <f>IF(#REF!="A",IF($F198="C",$I$1,IF($F198="D",$I$1,IF($F198="E",$I$1,$P$1))),$P$1)</f>
        <v>#REF!</v>
      </c>
      <c r="N198" t="e">
        <f>IF(#REF!="A",IF($F198="F",$I$1,IF($F198="G",$I$1,IF($F198="H",$I$1,$P$1))),$P$1)</f>
        <v>#REF!</v>
      </c>
      <c r="O198" t="str">
        <f t="shared" si="14"/>
        <v>N</v>
      </c>
      <c r="P198" t="str">
        <f t="shared" si="15"/>
        <v>N</v>
      </c>
    </row>
    <row r="199" spans="1:16" ht="12.75">
      <c r="A199" s="54">
        <v>197</v>
      </c>
      <c r="B199" s="62">
        <v>251</v>
      </c>
      <c r="C199" s="56" t="s">
        <v>668</v>
      </c>
      <c r="D199" s="57" t="s">
        <v>669</v>
      </c>
      <c r="E199" s="58">
        <v>1950</v>
      </c>
      <c r="F199" s="59" t="s">
        <v>13</v>
      </c>
      <c r="G199" s="60" t="s">
        <v>314</v>
      </c>
      <c r="H199" s="61" t="s">
        <v>314</v>
      </c>
      <c r="I199" t="str">
        <f t="shared" si="12"/>
        <v>N</v>
      </c>
      <c r="J199" t="str">
        <f t="shared" si="13"/>
        <v>N</v>
      </c>
      <c r="K199" t="e">
        <f>IF(#REF!="A",IF($F199="A",$I$1,$P$1),$P$1)</f>
        <v>#REF!</v>
      </c>
      <c r="L199" t="e">
        <f>IF(#REF!="A",IF($F199="B",$I$1,$P$1),$P$1)</f>
        <v>#REF!</v>
      </c>
      <c r="M199" t="e">
        <f>IF(#REF!="A",IF($F199="C",$I$1,IF($F199="D",$I$1,IF($F199="E",$I$1,$P$1))),$P$1)</f>
        <v>#REF!</v>
      </c>
      <c r="N199" t="e">
        <f>IF(#REF!="A",IF($F199="F",$I$1,IF($F199="G",$I$1,IF($F199="H",$I$1,$P$1))),$P$1)</f>
        <v>#REF!</v>
      </c>
      <c r="O199" t="str">
        <f t="shared" si="14"/>
        <v>N</v>
      </c>
      <c r="P199" t="str">
        <f t="shared" si="15"/>
        <v>N</v>
      </c>
    </row>
    <row r="200" spans="1:16" ht="12.75">
      <c r="A200" s="54">
        <v>198</v>
      </c>
      <c r="B200" s="62">
        <v>252</v>
      </c>
      <c r="C200" s="56" t="s">
        <v>670</v>
      </c>
      <c r="D200" s="57" t="s">
        <v>455</v>
      </c>
      <c r="E200" s="58">
        <v>1951</v>
      </c>
      <c r="F200" s="59" t="s">
        <v>13</v>
      </c>
      <c r="G200" s="60" t="s">
        <v>11</v>
      </c>
      <c r="H200" s="61" t="s">
        <v>314</v>
      </c>
      <c r="I200" t="str">
        <f t="shared" si="12"/>
        <v>A</v>
      </c>
      <c r="J200" t="str">
        <f t="shared" si="13"/>
        <v>N</v>
      </c>
      <c r="K200" t="e">
        <f>IF(#REF!="A",IF($F200="A",$I$1,$P$1),$P$1)</f>
        <v>#REF!</v>
      </c>
      <c r="L200" t="e">
        <f>IF(#REF!="A",IF($F200="B",$I$1,$P$1),$P$1)</f>
        <v>#REF!</v>
      </c>
      <c r="M200" t="e">
        <f>IF(#REF!="A",IF($F200="C",$I$1,IF($F200="D",$I$1,IF($F200="E",$I$1,$P$1))),$P$1)</f>
        <v>#REF!</v>
      </c>
      <c r="N200" t="e">
        <f>IF(#REF!="A",IF($F200="F",$I$1,IF($F200="G",$I$1,IF($F200="H",$I$1,$P$1))),$P$1)</f>
        <v>#REF!</v>
      </c>
      <c r="O200" t="str">
        <f t="shared" si="14"/>
        <v>N</v>
      </c>
      <c r="P200" t="str">
        <f t="shared" si="15"/>
        <v>N</v>
      </c>
    </row>
    <row r="201" spans="1:16" ht="12.75">
      <c r="A201" s="46">
        <v>199</v>
      </c>
      <c r="B201" s="62">
        <v>253</v>
      </c>
      <c r="C201" s="56" t="s">
        <v>671</v>
      </c>
      <c r="D201" s="57" t="s">
        <v>672</v>
      </c>
      <c r="E201" s="58">
        <v>1952</v>
      </c>
      <c r="F201" s="59" t="s">
        <v>13</v>
      </c>
      <c r="G201" s="60" t="s">
        <v>314</v>
      </c>
      <c r="H201" s="61" t="s">
        <v>314</v>
      </c>
      <c r="I201" t="str">
        <f t="shared" si="12"/>
        <v>N</v>
      </c>
      <c r="J201" t="str">
        <f t="shared" si="13"/>
        <v>N</v>
      </c>
      <c r="K201" t="e">
        <f>IF(#REF!="A",IF($F201="A",$I$1,$P$1),$P$1)</f>
        <v>#REF!</v>
      </c>
      <c r="L201" t="e">
        <f>IF(#REF!="A",IF($F201="B",$I$1,$P$1),$P$1)</f>
        <v>#REF!</v>
      </c>
      <c r="M201" t="e">
        <f>IF(#REF!="A",IF($F201="C",$I$1,IF($F201="D",$I$1,IF($F201="E",$I$1,$P$1))),$P$1)</f>
        <v>#REF!</v>
      </c>
      <c r="N201" t="e">
        <f>IF(#REF!="A",IF($F201="F",$I$1,IF($F201="G",$I$1,IF($F201="H",$I$1,$P$1))),$P$1)</f>
        <v>#REF!</v>
      </c>
      <c r="O201" t="str">
        <f t="shared" si="14"/>
        <v>N</v>
      </c>
      <c r="P201" t="str">
        <f t="shared" si="15"/>
        <v>N</v>
      </c>
    </row>
    <row r="202" spans="1:16" ht="12.75">
      <c r="A202" s="54">
        <v>200</v>
      </c>
      <c r="B202" s="55">
        <v>256</v>
      </c>
      <c r="C202" s="56" t="s">
        <v>673</v>
      </c>
      <c r="D202" s="57" t="s">
        <v>674</v>
      </c>
      <c r="E202" s="58">
        <v>1955</v>
      </c>
      <c r="F202" s="59" t="s">
        <v>13</v>
      </c>
      <c r="G202" s="60" t="s">
        <v>314</v>
      </c>
      <c r="H202" s="61" t="s">
        <v>314</v>
      </c>
      <c r="I202" t="str">
        <f t="shared" si="12"/>
        <v>N</v>
      </c>
      <c r="J202" t="str">
        <f t="shared" si="13"/>
        <v>N</v>
      </c>
      <c r="K202" t="e">
        <f>IF(#REF!="A",IF($F202="A",$I$1,$P$1),$P$1)</f>
        <v>#REF!</v>
      </c>
      <c r="L202" t="e">
        <f>IF(#REF!="A",IF($F202="B",$I$1,$P$1),$P$1)</f>
        <v>#REF!</v>
      </c>
      <c r="M202" t="e">
        <f>IF(#REF!="A",IF($F202="C",$I$1,IF($F202="D",$I$1,IF($F202="E",$I$1,$P$1))),$P$1)</f>
        <v>#REF!</v>
      </c>
      <c r="N202" t="e">
        <f>IF(#REF!="A",IF($F202="F",$I$1,IF($F202="G",$I$1,IF($F202="H",$I$1,$P$1))),$P$1)</f>
        <v>#REF!</v>
      </c>
      <c r="O202" t="str">
        <f t="shared" si="14"/>
        <v>N</v>
      </c>
      <c r="P202" t="str">
        <f t="shared" si="15"/>
        <v>N</v>
      </c>
    </row>
    <row r="203" spans="1:16" ht="12.75">
      <c r="A203" s="54">
        <v>201</v>
      </c>
      <c r="B203" s="62">
        <v>257</v>
      </c>
      <c r="C203" s="56" t="s">
        <v>675</v>
      </c>
      <c r="D203" s="57" t="s">
        <v>676</v>
      </c>
      <c r="E203" s="58">
        <v>1953</v>
      </c>
      <c r="F203" s="59" t="s">
        <v>13</v>
      </c>
      <c r="G203" s="60" t="s">
        <v>314</v>
      </c>
      <c r="H203" s="61" t="s">
        <v>314</v>
      </c>
      <c r="I203" t="str">
        <f t="shared" si="12"/>
        <v>N</v>
      </c>
      <c r="J203" t="str">
        <f t="shared" si="13"/>
        <v>N</v>
      </c>
      <c r="K203" t="e">
        <f>IF(#REF!="A",IF($F203="A",$I$1,$P$1),$P$1)</f>
        <v>#REF!</v>
      </c>
      <c r="L203" t="e">
        <f>IF(#REF!="A",IF($F203="B",$I$1,$P$1),$P$1)</f>
        <v>#REF!</v>
      </c>
      <c r="M203" t="e">
        <f>IF(#REF!="A",IF($F203="C",$I$1,IF($F203="D",$I$1,IF($F203="E",$I$1,$P$1))),$P$1)</f>
        <v>#REF!</v>
      </c>
      <c r="N203" t="e">
        <f>IF(#REF!="A",IF($F203="F",$I$1,IF($F203="G",$I$1,IF($F203="H",$I$1,$P$1))),$P$1)</f>
        <v>#REF!</v>
      </c>
      <c r="O203" t="str">
        <f t="shared" si="14"/>
        <v>N</v>
      </c>
      <c r="P203" t="str">
        <f t="shared" si="15"/>
        <v>N</v>
      </c>
    </row>
    <row r="204" spans="1:16" ht="12.75">
      <c r="A204" s="46">
        <v>202</v>
      </c>
      <c r="B204" s="62">
        <v>258</v>
      </c>
      <c r="C204" s="56" t="s">
        <v>677</v>
      </c>
      <c r="D204" s="57" t="s">
        <v>678</v>
      </c>
      <c r="E204" s="58">
        <v>1954</v>
      </c>
      <c r="F204" s="59" t="s">
        <v>13</v>
      </c>
      <c r="G204" s="60" t="s">
        <v>314</v>
      </c>
      <c r="H204" s="61" t="s">
        <v>314</v>
      </c>
      <c r="I204" t="str">
        <f t="shared" si="12"/>
        <v>N</v>
      </c>
      <c r="J204" t="str">
        <f t="shared" si="13"/>
        <v>N</v>
      </c>
      <c r="K204" t="e">
        <f>IF(#REF!="A",IF($F204="A",$I$1,$P$1),$P$1)</f>
        <v>#REF!</v>
      </c>
      <c r="L204" t="e">
        <f>IF(#REF!="A",IF($F204="B",$I$1,$P$1),$P$1)</f>
        <v>#REF!</v>
      </c>
      <c r="M204" t="e">
        <f>IF(#REF!="A",IF($F204="C",$I$1,IF($F204="D",$I$1,IF($F204="E",$I$1,$P$1))),$P$1)</f>
        <v>#REF!</v>
      </c>
      <c r="N204" t="e">
        <f>IF(#REF!="A",IF($F204="F",$I$1,IF($F204="G",$I$1,IF($F204="H",$I$1,$P$1))),$P$1)</f>
        <v>#REF!</v>
      </c>
      <c r="O204" t="str">
        <f t="shared" si="14"/>
        <v>N</v>
      </c>
      <c r="P204" t="str">
        <f t="shared" si="15"/>
        <v>N</v>
      </c>
    </row>
    <row r="205" spans="1:16" ht="12.75">
      <c r="A205" s="54">
        <v>203</v>
      </c>
      <c r="B205" s="62">
        <v>259</v>
      </c>
      <c r="C205" s="56" t="s">
        <v>679</v>
      </c>
      <c r="D205" s="57" t="s">
        <v>680</v>
      </c>
      <c r="E205" s="58">
        <v>1957</v>
      </c>
      <c r="F205" s="59" t="s">
        <v>13</v>
      </c>
      <c r="G205" s="60" t="s">
        <v>11</v>
      </c>
      <c r="H205" s="61" t="s">
        <v>314</v>
      </c>
      <c r="I205" t="str">
        <f t="shared" si="12"/>
        <v>A</v>
      </c>
      <c r="J205" t="str">
        <f t="shared" si="13"/>
        <v>N</v>
      </c>
      <c r="K205" t="e">
        <f>IF(#REF!="A",IF($F205="A",$I$1,$P$1),$P$1)</f>
        <v>#REF!</v>
      </c>
      <c r="L205" t="e">
        <f>IF(#REF!="A",IF($F205="B",$I$1,$P$1),$P$1)</f>
        <v>#REF!</v>
      </c>
      <c r="M205" t="e">
        <f>IF(#REF!="A",IF($F205="C",$I$1,IF($F205="D",$I$1,IF($F205="E",$I$1,$P$1))),$P$1)</f>
        <v>#REF!</v>
      </c>
      <c r="N205" t="e">
        <f>IF(#REF!="A",IF($F205="F",$I$1,IF($F205="G",$I$1,IF($F205="H",$I$1,$P$1))),$P$1)</f>
        <v>#REF!</v>
      </c>
      <c r="O205" t="str">
        <f t="shared" si="14"/>
        <v>N</v>
      </c>
      <c r="P205" t="str">
        <f t="shared" si="15"/>
        <v>N</v>
      </c>
    </row>
    <row r="206" spans="1:16" ht="12.75">
      <c r="A206" s="54">
        <v>204</v>
      </c>
      <c r="B206" s="62">
        <v>260</v>
      </c>
      <c r="C206" s="56" t="s">
        <v>681</v>
      </c>
      <c r="D206" s="57" t="s">
        <v>682</v>
      </c>
      <c r="E206" s="58">
        <v>1956</v>
      </c>
      <c r="F206" s="59" t="s">
        <v>13</v>
      </c>
      <c r="G206" s="60" t="s">
        <v>314</v>
      </c>
      <c r="H206" s="61" t="s">
        <v>314</v>
      </c>
      <c r="I206" t="str">
        <f t="shared" si="12"/>
        <v>N</v>
      </c>
      <c r="J206" t="str">
        <f t="shared" si="13"/>
        <v>N</v>
      </c>
      <c r="K206" t="e">
        <f>IF(#REF!="A",IF($F206="A",$I$1,$P$1),$P$1)</f>
        <v>#REF!</v>
      </c>
      <c r="L206" t="e">
        <f>IF(#REF!="A",IF($F206="B",$I$1,$P$1),$P$1)</f>
        <v>#REF!</v>
      </c>
      <c r="M206" t="e">
        <f>IF(#REF!="A",IF($F206="C",$I$1,IF($F206="D",$I$1,IF($F206="E",$I$1,$P$1))),$P$1)</f>
        <v>#REF!</v>
      </c>
      <c r="N206" t="e">
        <f>IF(#REF!="A",IF($F206="F",$I$1,IF($F206="G",$I$1,IF($F206="H",$I$1,$P$1))),$P$1)</f>
        <v>#REF!</v>
      </c>
      <c r="O206" t="str">
        <f t="shared" si="14"/>
        <v>N</v>
      </c>
      <c r="P206" t="str">
        <f t="shared" si="15"/>
        <v>N</v>
      </c>
    </row>
    <row r="207" spans="1:16" ht="12.75">
      <c r="A207" s="46">
        <v>205</v>
      </c>
      <c r="B207" s="62">
        <v>261</v>
      </c>
      <c r="C207" s="56" t="s">
        <v>683</v>
      </c>
      <c r="D207" s="57" t="s">
        <v>684</v>
      </c>
      <c r="E207" s="58">
        <v>1958</v>
      </c>
      <c r="F207" s="59" t="s">
        <v>13</v>
      </c>
      <c r="G207" s="60" t="s">
        <v>314</v>
      </c>
      <c r="H207" s="61" t="s">
        <v>314</v>
      </c>
      <c r="I207" t="str">
        <f t="shared" si="12"/>
        <v>N</v>
      </c>
      <c r="J207" t="str">
        <f t="shared" si="13"/>
        <v>N</v>
      </c>
      <c r="K207" t="e">
        <f>IF(#REF!="A",IF($F207="A",$I$1,$P$1),$P$1)</f>
        <v>#REF!</v>
      </c>
      <c r="L207" t="e">
        <f>IF(#REF!="A",IF($F207="B",$I$1,$P$1),$P$1)</f>
        <v>#REF!</v>
      </c>
      <c r="M207" t="e">
        <f>IF(#REF!="A",IF($F207="C",$I$1,IF($F207="D",$I$1,IF($F207="E",$I$1,$P$1))),$P$1)</f>
        <v>#REF!</v>
      </c>
      <c r="N207" t="e">
        <f>IF(#REF!="A",IF($F207="F",$I$1,IF($F207="G",$I$1,IF($F207="H",$I$1,$P$1))),$P$1)</f>
        <v>#REF!</v>
      </c>
      <c r="O207" t="str">
        <f t="shared" si="14"/>
        <v>N</v>
      </c>
      <c r="P207" t="str">
        <f t="shared" si="15"/>
        <v>N</v>
      </c>
    </row>
    <row r="208" spans="1:16" ht="12.75">
      <c r="A208" s="54">
        <v>206</v>
      </c>
      <c r="B208" s="62">
        <v>281</v>
      </c>
      <c r="C208" s="56" t="s">
        <v>685</v>
      </c>
      <c r="D208" s="57" t="s">
        <v>499</v>
      </c>
      <c r="E208" s="58">
        <v>1987</v>
      </c>
      <c r="F208" s="59" t="s">
        <v>11</v>
      </c>
      <c r="G208" s="60" t="s">
        <v>314</v>
      </c>
      <c r="H208" s="61" t="s">
        <v>314</v>
      </c>
      <c r="I208" t="str">
        <f t="shared" si="12"/>
        <v>N</v>
      </c>
      <c r="J208" t="str">
        <f t="shared" si="13"/>
        <v>N</v>
      </c>
      <c r="K208" t="e">
        <f>IF(#REF!="A",IF($F208="A",$I$1,$P$1),$P$1)</f>
        <v>#REF!</v>
      </c>
      <c r="L208" t="e">
        <f>IF(#REF!="A",IF($F208="B",$I$1,$P$1),$P$1)</f>
        <v>#REF!</v>
      </c>
      <c r="M208" t="e">
        <f>IF(#REF!="A",IF($F208="C",$I$1,IF($F208="D",$I$1,IF($F208="E",$I$1,$P$1))),$P$1)</f>
        <v>#REF!</v>
      </c>
      <c r="N208" t="e">
        <f>IF(#REF!="A",IF($F208="F",$I$1,IF($F208="G",$I$1,IF($F208="H",$I$1,$P$1))),$P$1)</f>
        <v>#REF!</v>
      </c>
      <c r="O208" t="str">
        <f t="shared" si="14"/>
        <v>N</v>
      </c>
      <c r="P208" t="str">
        <f t="shared" si="15"/>
        <v>N</v>
      </c>
    </row>
    <row r="209" spans="1:16" ht="12.75">
      <c r="A209" s="54">
        <v>207</v>
      </c>
      <c r="B209" s="62">
        <v>282</v>
      </c>
      <c r="C209" s="56" t="s">
        <v>686</v>
      </c>
      <c r="D209" s="57" t="s">
        <v>336</v>
      </c>
      <c r="E209" s="58">
        <v>1980</v>
      </c>
      <c r="F209" s="59" t="s">
        <v>11</v>
      </c>
      <c r="G209" s="60" t="s">
        <v>11</v>
      </c>
      <c r="H209" s="61" t="s">
        <v>314</v>
      </c>
      <c r="I209" t="str">
        <f t="shared" si="12"/>
        <v>A</v>
      </c>
      <c r="J209" t="str">
        <f t="shared" si="13"/>
        <v>N</v>
      </c>
      <c r="K209" t="e">
        <f>IF(#REF!="A",IF($F209="A",$I$1,$P$1),$P$1)</f>
        <v>#REF!</v>
      </c>
      <c r="L209" t="e">
        <f>IF(#REF!="A",IF($F209="B",$I$1,$P$1),$P$1)</f>
        <v>#REF!</v>
      </c>
      <c r="M209" t="e">
        <f>IF(#REF!="A",IF($F209="C",$I$1,IF($F209="D",$I$1,IF($F209="E",$I$1,$P$1))),$P$1)</f>
        <v>#REF!</v>
      </c>
      <c r="N209" t="e">
        <f>IF(#REF!="A",IF($F209="F",$I$1,IF($F209="G",$I$1,IF($F209="H",$I$1,$P$1))),$P$1)</f>
        <v>#REF!</v>
      </c>
      <c r="O209" t="str">
        <f t="shared" si="14"/>
        <v>N</v>
      </c>
      <c r="P209" t="str">
        <f t="shared" si="15"/>
        <v>N</v>
      </c>
    </row>
    <row r="210" spans="1:16" ht="12.75">
      <c r="A210" s="46">
        <v>208</v>
      </c>
      <c r="B210" s="62">
        <v>283</v>
      </c>
      <c r="C210" s="56" t="s">
        <v>687</v>
      </c>
      <c r="D210" s="57" t="s">
        <v>688</v>
      </c>
      <c r="E210" s="58">
        <v>1986</v>
      </c>
      <c r="F210" s="59" t="s">
        <v>11</v>
      </c>
      <c r="G210" s="60" t="s">
        <v>314</v>
      </c>
      <c r="H210" s="61" t="s">
        <v>314</v>
      </c>
      <c r="I210" t="str">
        <f t="shared" si="12"/>
        <v>N</v>
      </c>
      <c r="J210" t="str">
        <f t="shared" si="13"/>
        <v>N</v>
      </c>
      <c r="K210" t="e">
        <f>IF(#REF!="A",IF($F210="A",$I$1,$P$1),$P$1)</f>
        <v>#REF!</v>
      </c>
      <c r="L210" t="e">
        <f>IF(#REF!="A",IF($F210="B",$I$1,$P$1),$P$1)</f>
        <v>#REF!</v>
      </c>
      <c r="M210" t="e">
        <f>IF(#REF!="A",IF($F210="C",$I$1,IF($F210="D",$I$1,IF($F210="E",$I$1,$P$1))),$P$1)</f>
        <v>#REF!</v>
      </c>
      <c r="N210" t="e">
        <f>IF(#REF!="A",IF($F210="F",$I$1,IF($F210="G",$I$1,IF($F210="H",$I$1,$P$1))),$P$1)</f>
        <v>#REF!</v>
      </c>
      <c r="O210" t="str">
        <f t="shared" si="14"/>
        <v>N</v>
      </c>
      <c r="P210" t="str">
        <f t="shared" si="15"/>
        <v>N</v>
      </c>
    </row>
    <row r="211" spans="1:16" ht="12.75">
      <c r="A211" s="54">
        <v>209</v>
      </c>
      <c r="B211" s="62">
        <v>284</v>
      </c>
      <c r="C211" s="56" t="s">
        <v>689</v>
      </c>
      <c r="D211" s="57" t="s">
        <v>690</v>
      </c>
      <c r="E211" s="58">
        <v>1976</v>
      </c>
      <c r="F211" s="59" t="s">
        <v>11</v>
      </c>
      <c r="G211" s="60" t="s">
        <v>314</v>
      </c>
      <c r="H211" s="61" t="s">
        <v>314</v>
      </c>
      <c r="I211" t="str">
        <f t="shared" si="12"/>
        <v>N</v>
      </c>
      <c r="J211" t="str">
        <f t="shared" si="13"/>
        <v>N</v>
      </c>
      <c r="K211" t="e">
        <f>IF(#REF!="A",IF($F211="A",$I$1,$P$1),$P$1)</f>
        <v>#REF!</v>
      </c>
      <c r="L211" t="e">
        <f>IF(#REF!="A",IF($F211="B",$I$1,$P$1),$P$1)</f>
        <v>#REF!</v>
      </c>
      <c r="M211" t="e">
        <f>IF(#REF!="A",IF($F211="C",$I$1,IF($F211="D",$I$1,IF($F211="E",$I$1,$P$1))),$P$1)</f>
        <v>#REF!</v>
      </c>
      <c r="N211" t="e">
        <f>IF(#REF!="A",IF($F211="F",$I$1,IF($F211="G",$I$1,IF($F211="H",$I$1,$P$1))),$P$1)</f>
        <v>#REF!</v>
      </c>
      <c r="O211" t="str">
        <f t="shared" si="14"/>
        <v>N</v>
      </c>
      <c r="P211" t="str">
        <f t="shared" si="15"/>
        <v>N</v>
      </c>
    </row>
    <row r="212" spans="1:16" ht="12.75">
      <c r="A212" s="54">
        <v>210</v>
      </c>
      <c r="B212" s="62">
        <v>290</v>
      </c>
      <c r="C212" s="56" t="s">
        <v>691</v>
      </c>
      <c r="D212" s="57" t="s">
        <v>692</v>
      </c>
      <c r="E212" s="58">
        <v>1980</v>
      </c>
      <c r="F212" s="59" t="s">
        <v>11</v>
      </c>
      <c r="G212" s="60" t="s">
        <v>314</v>
      </c>
      <c r="H212" s="61" t="s">
        <v>314</v>
      </c>
      <c r="I212" t="str">
        <f t="shared" si="12"/>
        <v>N</v>
      </c>
      <c r="J212" t="str">
        <f t="shared" si="13"/>
        <v>N</v>
      </c>
      <c r="K212" t="e">
        <f>IF(#REF!="A",IF($F212="A",$I$1,$P$1),$P$1)</f>
        <v>#REF!</v>
      </c>
      <c r="L212" t="e">
        <f>IF(#REF!="A",IF($F212="B",$I$1,$P$1),$P$1)</f>
        <v>#REF!</v>
      </c>
      <c r="M212" t="e">
        <f>IF(#REF!="A",IF($F212="C",$I$1,IF($F212="D",$I$1,IF($F212="E",$I$1,$P$1))),$P$1)</f>
        <v>#REF!</v>
      </c>
      <c r="N212" t="e">
        <f>IF(#REF!="A",IF($F212="F",$I$1,IF($F212="G",$I$1,IF($F212="H",$I$1,$P$1))),$P$1)</f>
        <v>#REF!</v>
      </c>
      <c r="O212" t="str">
        <f t="shared" si="14"/>
        <v>N</v>
      </c>
      <c r="P212" t="str">
        <f t="shared" si="15"/>
        <v>N</v>
      </c>
    </row>
    <row r="213" spans="1:16" ht="12.75">
      <c r="A213" s="46">
        <v>211</v>
      </c>
      <c r="B213" s="62">
        <v>291</v>
      </c>
      <c r="C213" s="56" t="s">
        <v>693</v>
      </c>
      <c r="D213" s="57" t="s">
        <v>694</v>
      </c>
      <c r="E213" s="58">
        <v>1971</v>
      </c>
      <c r="F213" s="59" t="s">
        <v>11</v>
      </c>
      <c r="G213" s="60" t="s">
        <v>314</v>
      </c>
      <c r="H213" s="61" t="s">
        <v>314</v>
      </c>
      <c r="I213" t="str">
        <f t="shared" si="12"/>
        <v>N</v>
      </c>
      <c r="J213" t="str">
        <f t="shared" si="13"/>
        <v>N</v>
      </c>
      <c r="K213" t="e">
        <f>IF(#REF!="A",IF($F213="A",$I$1,$P$1),$P$1)</f>
        <v>#REF!</v>
      </c>
      <c r="L213" t="e">
        <f>IF(#REF!="A",IF($F213="B",$I$1,$P$1),$P$1)</f>
        <v>#REF!</v>
      </c>
      <c r="M213" t="e">
        <f>IF(#REF!="A",IF($F213="C",$I$1,IF($F213="D",$I$1,IF($F213="E",$I$1,$P$1))),$P$1)</f>
        <v>#REF!</v>
      </c>
      <c r="N213" t="e">
        <f>IF(#REF!="A",IF($F213="F",$I$1,IF($F213="G",$I$1,IF($F213="H",$I$1,$P$1))),$P$1)</f>
        <v>#REF!</v>
      </c>
      <c r="O213" t="str">
        <f t="shared" si="14"/>
        <v>N</v>
      </c>
      <c r="P213" t="str">
        <f t="shared" si="15"/>
        <v>N</v>
      </c>
    </row>
    <row r="214" spans="1:16" ht="12.75">
      <c r="A214" s="54">
        <v>212</v>
      </c>
      <c r="B214" s="62">
        <v>292</v>
      </c>
      <c r="C214" s="56" t="s">
        <v>695</v>
      </c>
      <c r="D214" s="57" t="s">
        <v>696</v>
      </c>
      <c r="E214" s="58">
        <v>1981</v>
      </c>
      <c r="F214" s="59" t="s">
        <v>11</v>
      </c>
      <c r="G214" s="60" t="s">
        <v>314</v>
      </c>
      <c r="H214" s="61" t="s">
        <v>314</v>
      </c>
      <c r="I214" t="str">
        <f t="shared" si="12"/>
        <v>N</v>
      </c>
      <c r="J214" t="str">
        <f t="shared" si="13"/>
        <v>N</v>
      </c>
      <c r="K214" t="e">
        <f>IF(#REF!="A",IF($F214="A",$I$1,$P$1),$P$1)</f>
        <v>#REF!</v>
      </c>
      <c r="L214" t="e">
        <f>IF(#REF!="A",IF($F214="B",$I$1,$P$1),$P$1)</f>
        <v>#REF!</v>
      </c>
      <c r="M214" t="e">
        <f>IF(#REF!="A",IF($F214="C",$I$1,IF($F214="D",$I$1,IF($F214="E",$I$1,$P$1))),$P$1)</f>
        <v>#REF!</v>
      </c>
      <c r="N214" t="e">
        <f>IF(#REF!="A",IF($F214="F",$I$1,IF($F214="G",$I$1,IF($F214="H",$I$1,$P$1))),$P$1)</f>
        <v>#REF!</v>
      </c>
      <c r="O214" t="str">
        <f t="shared" si="14"/>
        <v>N</v>
      </c>
      <c r="P214" t="str">
        <f t="shared" si="15"/>
        <v>N</v>
      </c>
    </row>
    <row r="215" spans="1:16" ht="12.75">
      <c r="A215" s="54">
        <v>213</v>
      </c>
      <c r="B215" s="62">
        <v>293</v>
      </c>
      <c r="C215" s="56" t="s">
        <v>697</v>
      </c>
      <c r="D215" s="57" t="s">
        <v>360</v>
      </c>
      <c r="E215" s="58">
        <v>1982</v>
      </c>
      <c r="F215" s="59" t="s">
        <v>11</v>
      </c>
      <c r="G215" s="60" t="s">
        <v>314</v>
      </c>
      <c r="H215" s="61" t="s">
        <v>314</v>
      </c>
      <c r="I215" t="str">
        <f t="shared" si="12"/>
        <v>N</v>
      </c>
      <c r="J215" t="str">
        <f t="shared" si="13"/>
        <v>N</v>
      </c>
      <c r="K215" t="e">
        <f>IF(#REF!="A",IF($F215="A",$I$1,$P$1),$P$1)</f>
        <v>#REF!</v>
      </c>
      <c r="L215" t="e">
        <f>IF(#REF!="A",IF($F215="B",$I$1,$P$1),$P$1)</f>
        <v>#REF!</v>
      </c>
      <c r="M215" t="e">
        <f>IF(#REF!="A",IF($F215="C",$I$1,IF($F215="D",$I$1,IF($F215="E",$I$1,$P$1))),$P$1)</f>
        <v>#REF!</v>
      </c>
      <c r="N215" t="e">
        <f>IF(#REF!="A",IF($F215="F",$I$1,IF($F215="G",$I$1,IF($F215="H",$I$1,$P$1))),$P$1)</f>
        <v>#REF!</v>
      </c>
      <c r="O215" t="str">
        <f t="shared" si="14"/>
        <v>N</v>
      </c>
      <c r="P215" t="str">
        <f t="shared" si="15"/>
        <v>N</v>
      </c>
    </row>
    <row r="216" spans="1:16" ht="12.75">
      <c r="A216" s="46">
        <v>214</v>
      </c>
      <c r="B216" s="62">
        <v>294</v>
      </c>
      <c r="C216" s="56" t="s">
        <v>698</v>
      </c>
      <c r="D216" s="57" t="s">
        <v>699</v>
      </c>
      <c r="E216" s="58">
        <v>1972</v>
      </c>
      <c r="F216" s="59" t="s">
        <v>11</v>
      </c>
      <c r="G216" s="60" t="s">
        <v>314</v>
      </c>
      <c r="H216" s="61" t="s">
        <v>314</v>
      </c>
      <c r="I216" t="str">
        <f t="shared" si="12"/>
        <v>N</v>
      </c>
      <c r="J216" t="str">
        <f t="shared" si="13"/>
        <v>N</v>
      </c>
      <c r="K216" t="e">
        <f>IF(#REF!="A",IF($F216="A",$I$1,$P$1),$P$1)</f>
        <v>#REF!</v>
      </c>
      <c r="L216" t="e">
        <f>IF(#REF!="A",IF($F216="B",$I$1,$P$1),$P$1)</f>
        <v>#REF!</v>
      </c>
      <c r="M216" t="e">
        <f>IF(#REF!="A",IF($F216="C",$I$1,IF($F216="D",$I$1,IF($F216="E",$I$1,$P$1))),$P$1)</f>
        <v>#REF!</v>
      </c>
      <c r="N216" t="e">
        <f>IF(#REF!="A",IF($F216="F",$I$1,IF($F216="G",$I$1,IF($F216="H",$I$1,$P$1))),$P$1)</f>
        <v>#REF!</v>
      </c>
      <c r="O216" t="str">
        <f t="shared" si="14"/>
        <v>N</v>
      </c>
      <c r="P216" t="str">
        <f t="shared" si="15"/>
        <v>N</v>
      </c>
    </row>
    <row r="217" spans="1:16" ht="12.75">
      <c r="A217" s="54">
        <v>215</v>
      </c>
      <c r="B217" s="62">
        <v>295</v>
      </c>
      <c r="C217" s="56" t="s">
        <v>700</v>
      </c>
      <c r="D217" s="57" t="s">
        <v>701</v>
      </c>
      <c r="E217" s="58">
        <v>1977</v>
      </c>
      <c r="F217" s="59" t="s">
        <v>11</v>
      </c>
      <c r="G217" s="60" t="s">
        <v>314</v>
      </c>
      <c r="H217" s="61" t="s">
        <v>314</v>
      </c>
      <c r="I217" t="str">
        <f t="shared" si="12"/>
        <v>N</v>
      </c>
      <c r="J217" t="str">
        <f t="shared" si="13"/>
        <v>N</v>
      </c>
      <c r="K217" t="e">
        <f>IF(#REF!="A",IF($F217="A",$I$1,$P$1),$P$1)</f>
        <v>#REF!</v>
      </c>
      <c r="L217" t="e">
        <f>IF(#REF!="A",IF($F217="B",$I$1,$P$1),$P$1)</f>
        <v>#REF!</v>
      </c>
      <c r="M217" t="e">
        <f>IF(#REF!="A",IF($F217="C",$I$1,IF($F217="D",$I$1,IF($F217="E",$I$1,$P$1))),$P$1)</f>
        <v>#REF!</v>
      </c>
      <c r="N217" t="e">
        <f>IF(#REF!="A",IF($F217="F",$I$1,IF($F217="G",$I$1,IF($F217="H",$I$1,$P$1))),$P$1)</f>
        <v>#REF!</v>
      </c>
      <c r="O217" t="str">
        <f t="shared" si="14"/>
        <v>N</v>
      </c>
      <c r="P217" t="str">
        <f t="shared" si="15"/>
        <v>N</v>
      </c>
    </row>
    <row r="218" spans="1:16" ht="12.75">
      <c r="A218" s="54">
        <v>216</v>
      </c>
      <c r="B218" s="62">
        <v>296</v>
      </c>
      <c r="C218" s="56" t="s">
        <v>702</v>
      </c>
      <c r="D218" s="57" t="s">
        <v>703</v>
      </c>
      <c r="E218" s="58">
        <v>1989</v>
      </c>
      <c r="F218" s="59" t="s">
        <v>11</v>
      </c>
      <c r="G218" s="60" t="s">
        <v>314</v>
      </c>
      <c r="H218" s="61" t="s">
        <v>314</v>
      </c>
      <c r="I218" t="str">
        <f t="shared" si="12"/>
        <v>N</v>
      </c>
      <c r="J218" t="str">
        <f t="shared" si="13"/>
        <v>N</v>
      </c>
      <c r="K218" t="e">
        <f>IF(#REF!="A",IF($F218="A",$I$1,$P$1),$P$1)</f>
        <v>#REF!</v>
      </c>
      <c r="L218" t="e">
        <f>IF(#REF!="A",IF($F218="B",$I$1,$P$1),$P$1)</f>
        <v>#REF!</v>
      </c>
      <c r="M218" t="e">
        <f>IF(#REF!="A",IF($F218="C",$I$1,IF($F218="D",$I$1,IF($F218="E",$I$1,$P$1))),$P$1)</f>
        <v>#REF!</v>
      </c>
      <c r="N218" t="e">
        <f>IF(#REF!="A",IF($F218="F",$I$1,IF($F218="G",$I$1,IF($F218="H",$I$1,$P$1))),$P$1)</f>
        <v>#REF!</v>
      </c>
      <c r="O218" t="str">
        <f t="shared" si="14"/>
        <v>N</v>
      </c>
      <c r="P218" t="str">
        <f t="shared" si="15"/>
        <v>N</v>
      </c>
    </row>
    <row r="219" spans="1:16" ht="12.75">
      <c r="A219" s="46">
        <v>217</v>
      </c>
      <c r="B219" s="62">
        <v>297</v>
      </c>
      <c r="C219" s="56" t="s">
        <v>704</v>
      </c>
      <c r="D219" s="57" t="s">
        <v>705</v>
      </c>
      <c r="E219" s="58">
        <v>1979</v>
      </c>
      <c r="F219" s="59" t="s">
        <v>11</v>
      </c>
      <c r="G219" s="60" t="s">
        <v>314</v>
      </c>
      <c r="H219" s="61" t="s">
        <v>314</v>
      </c>
      <c r="I219" t="str">
        <f t="shared" si="12"/>
        <v>N</v>
      </c>
      <c r="J219" t="str">
        <f t="shared" si="13"/>
        <v>N</v>
      </c>
      <c r="K219" t="e">
        <f>IF(#REF!="A",IF($F219="A",$I$1,$P$1),$P$1)</f>
        <v>#REF!</v>
      </c>
      <c r="L219" t="e">
        <f>IF(#REF!="A",IF($F219="B",$I$1,$P$1),$P$1)</f>
        <v>#REF!</v>
      </c>
      <c r="M219" t="e">
        <f>IF(#REF!="A",IF($F219="C",$I$1,IF($F219="D",$I$1,IF($F219="E",$I$1,$P$1))),$P$1)</f>
        <v>#REF!</v>
      </c>
      <c r="N219" t="e">
        <f>IF(#REF!="A",IF($F219="F",$I$1,IF($F219="G",$I$1,IF($F219="H",$I$1,$P$1))),$P$1)</f>
        <v>#REF!</v>
      </c>
      <c r="O219" t="str">
        <f t="shared" si="14"/>
        <v>N</v>
      </c>
      <c r="P219" t="str">
        <f t="shared" si="15"/>
        <v>N</v>
      </c>
    </row>
    <row r="220" spans="1:16" ht="12.75">
      <c r="A220" s="54">
        <v>218</v>
      </c>
      <c r="B220" s="62">
        <v>298</v>
      </c>
      <c r="C220" s="56" t="s">
        <v>706</v>
      </c>
      <c r="D220" s="57" t="s">
        <v>455</v>
      </c>
      <c r="E220" s="58">
        <v>1979</v>
      </c>
      <c r="F220" s="59" t="s">
        <v>11</v>
      </c>
      <c r="G220" s="60" t="s">
        <v>11</v>
      </c>
      <c r="H220" s="61" t="s">
        <v>314</v>
      </c>
      <c r="I220" t="str">
        <f t="shared" si="12"/>
        <v>A</v>
      </c>
      <c r="J220" t="str">
        <f t="shared" si="13"/>
        <v>N</v>
      </c>
      <c r="K220" t="e">
        <f>IF(#REF!="A",IF($F220="A",$I$1,$P$1),$P$1)</f>
        <v>#REF!</v>
      </c>
      <c r="L220" t="e">
        <f>IF(#REF!="A",IF($F220="B",$I$1,$P$1),$P$1)</f>
        <v>#REF!</v>
      </c>
      <c r="M220" t="e">
        <f>IF(#REF!="A",IF($F220="C",$I$1,IF($F220="D",$I$1,IF($F220="E",$I$1,$P$1))),$P$1)</f>
        <v>#REF!</v>
      </c>
      <c r="N220" t="e">
        <f>IF(#REF!="A",IF($F220="F",$I$1,IF($F220="G",$I$1,IF($F220="H",$I$1,$P$1))),$P$1)</f>
        <v>#REF!</v>
      </c>
      <c r="O220" t="str">
        <f t="shared" si="14"/>
        <v>N</v>
      </c>
      <c r="P220" t="str">
        <f t="shared" si="15"/>
        <v>N</v>
      </c>
    </row>
    <row r="221" spans="1:16" ht="12.75">
      <c r="A221" s="54">
        <v>219</v>
      </c>
      <c r="B221" s="62">
        <v>299</v>
      </c>
      <c r="C221" s="56" t="s">
        <v>707</v>
      </c>
      <c r="D221" s="57" t="s">
        <v>455</v>
      </c>
      <c r="E221" s="58">
        <v>1982</v>
      </c>
      <c r="F221" s="59" t="s">
        <v>11</v>
      </c>
      <c r="G221" s="60" t="s">
        <v>11</v>
      </c>
      <c r="H221" s="61" t="s">
        <v>314</v>
      </c>
      <c r="I221" t="str">
        <f t="shared" si="12"/>
        <v>A</v>
      </c>
      <c r="J221" t="str">
        <f t="shared" si="13"/>
        <v>N</v>
      </c>
      <c r="K221" t="e">
        <f>IF(#REF!="A",IF($F221="A",$I$1,$P$1),$P$1)</f>
        <v>#REF!</v>
      </c>
      <c r="L221" t="e">
        <f>IF(#REF!="A",IF($F221="B",$I$1,$P$1),$P$1)</f>
        <v>#REF!</v>
      </c>
      <c r="M221" t="e">
        <f>IF(#REF!="A",IF($F221="C",$I$1,IF($F221="D",$I$1,IF($F221="E",$I$1,$P$1))),$P$1)</f>
        <v>#REF!</v>
      </c>
      <c r="N221" t="e">
        <f>IF(#REF!="A",IF($F221="F",$I$1,IF($F221="G",$I$1,IF($F221="H",$I$1,$P$1))),$P$1)</f>
        <v>#REF!</v>
      </c>
      <c r="O221" t="str">
        <f t="shared" si="14"/>
        <v>N</v>
      </c>
      <c r="P221" t="str">
        <f t="shared" si="15"/>
        <v>N</v>
      </c>
    </row>
    <row r="222" spans="1:16" ht="12.75">
      <c r="A222" s="46">
        <v>220</v>
      </c>
      <c r="B222" s="62">
        <v>300</v>
      </c>
      <c r="C222" s="56" t="s">
        <v>708</v>
      </c>
      <c r="D222" s="57" t="s">
        <v>709</v>
      </c>
      <c r="E222" s="58">
        <v>1977</v>
      </c>
      <c r="F222" s="59" t="s">
        <v>11</v>
      </c>
      <c r="G222" s="60" t="s">
        <v>314</v>
      </c>
      <c r="H222" s="61" t="s">
        <v>314</v>
      </c>
      <c r="I222" t="str">
        <f t="shared" si="12"/>
        <v>N</v>
      </c>
      <c r="J222" t="str">
        <f t="shared" si="13"/>
        <v>N</v>
      </c>
      <c r="K222" t="e">
        <f>IF(#REF!="A",IF($F222="A",$I$1,$P$1),$P$1)</f>
        <v>#REF!</v>
      </c>
      <c r="L222" t="e">
        <f>IF(#REF!="A",IF($F222="B",$I$1,$P$1),$P$1)</f>
        <v>#REF!</v>
      </c>
      <c r="M222" t="e">
        <f>IF(#REF!="A",IF($F222="C",$I$1,IF($F222="D",$I$1,IF($F222="E",$I$1,$P$1))),$P$1)</f>
        <v>#REF!</v>
      </c>
      <c r="N222" t="e">
        <f>IF(#REF!="A",IF($F222="F",$I$1,IF($F222="G",$I$1,IF($F222="H",$I$1,$P$1))),$P$1)</f>
        <v>#REF!</v>
      </c>
      <c r="O222" t="str">
        <f t="shared" si="14"/>
        <v>N</v>
      </c>
      <c r="P222" t="str">
        <f t="shared" si="15"/>
        <v>N</v>
      </c>
    </row>
    <row r="223" spans="1:16" ht="12.75">
      <c r="A223" s="54">
        <v>221</v>
      </c>
      <c r="B223" s="55">
        <v>301</v>
      </c>
      <c r="C223" s="56" t="s">
        <v>710</v>
      </c>
      <c r="D223" s="57" t="s">
        <v>632</v>
      </c>
      <c r="E223" s="58">
        <v>1948</v>
      </c>
      <c r="F223" s="59" t="s">
        <v>14</v>
      </c>
      <c r="G223" s="60" t="s">
        <v>314</v>
      </c>
      <c r="H223" s="61" t="s">
        <v>314</v>
      </c>
      <c r="I223" t="str">
        <f t="shared" si="12"/>
        <v>N</v>
      </c>
      <c r="J223" t="str">
        <f t="shared" si="13"/>
        <v>N</v>
      </c>
      <c r="K223" t="e">
        <f>IF(#REF!="A",IF($F223="A",$I$1,$P$1),$P$1)</f>
        <v>#REF!</v>
      </c>
      <c r="L223" t="e">
        <f>IF(#REF!="A",IF($F223="B",$I$1,$P$1),$P$1)</f>
        <v>#REF!</v>
      </c>
      <c r="M223" t="e">
        <f>IF(#REF!="A",IF($F223="C",$I$1,IF($F223="D",$I$1,IF($F223="E",$I$1,$P$1))),$P$1)</f>
        <v>#REF!</v>
      </c>
      <c r="N223" t="e">
        <f>IF(#REF!="A",IF($F223="F",$I$1,IF($F223="G",$I$1,IF($F223="H",$I$1,$P$1))),$P$1)</f>
        <v>#REF!</v>
      </c>
      <c r="O223" t="str">
        <f t="shared" si="14"/>
        <v>N</v>
      </c>
      <c r="P223" t="str">
        <f t="shared" si="15"/>
        <v>N</v>
      </c>
    </row>
    <row r="224" spans="1:16" ht="12.75">
      <c r="A224" s="54">
        <v>222</v>
      </c>
      <c r="B224" s="55">
        <v>302</v>
      </c>
      <c r="C224" s="56" t="s">
        <v>711</v>
      </c>
      <c r="D224" s="57" t="s">
        <v>632</v>
      </c>
      <c r="E224" s="58">
        <v>1946</v>
      </c>
      <c r="F224" s="64" t="s">
        <v>14</v>
      </c>
      <c r="G224" s="65" t="s">
        <v>314</v>
      </c>
      <c r="H224" s="66" t="s">
        <v>314</v>
      </c>
      <c r="I224" t="str">
        <f t="shared" si="12"/>
        <v>N</v>
      </c>
      <c r="J224" t="str">
        <f t="shared" si="13"/>
        <v>N</v>
      </c>
      <c r="K224" t="e">
        <f>IF(#REF!="A",IF($F224="A",$I$1,$P$1),$P$1)</f>
        <v>#REF!</v>
      </c>
      <c r="L224" t="e">
        <f>IF(#REF!="A",IF($F224="B",$I$1,$P$1),$P$1)</f>
        <v>#REF!</v>
      </c>
      <c r="M224" t="e">
        <f>IF(#REF!="A",IF($F224="C",$I$1,IF($F224="D",$I$1,IF($F224="E",$I$1,$P$1))),$P$1)</f>
        <v>#REF!</v>
      </c>
      <c r="N224" t="e">
        <f>IF(#REF!="A",IF($F224="F",$I$1,IF($F224="G",$I$1,IF($F224="H",$I$1,$P$1))),$P$1)</f>
        <v>#REF!</v>
      </c>
      <c r="O224" t="str">
        <f t="shared" si="14"/>
        <v>N</v>
      </c>
      <c r="P224" t="str">
        <f t="shared" si="15"/>
        <v>N</v>
      </c>
    </row>
    <row r="225" spans="1:16" ht="12.75">
      <c r="A225" s="46">
        <v>223</v>
      </c>
      <c r="B225" s="55">
        <v>304</v>
      </c>
      <c r="C225" s="56" t="s">
        <v>712</v>
      </c>
      <c r="D225" s="57" t="s">
        <v>375</v>
      </c>
      <c r="E225" s="58">
        <v>1942</v>
      </c>
      <c r="F225" s="59" t="s">
        <v>14</v>
      </c>
      <c r="G225" s="60" t="s">
        <v>314</v>
      </c>
      <c r="H225" s="61" t="s">
        <v>314</v>
      </c>
      <c r="I225" t="str">
        <f t="shared" si="12"/>
        <v>N</v>
      </c>
      <c r="J225" t="str">
        <f t="shared" si="13"/>
        <v>N</v>
      </c>
      <c r="K225" t="e">
        <f>IF(#REF!="A",IF($F225="A",$I$1,$P$1),$P$1)</f>
        <v>#REF!</v>
      </c>
      <c r="L225" t="e">
        <f>IF(#REF!="A",IF($F225="B",$I$1,$P$1),$P$1)</f>
        <v>#REF!</v>
      </c>
      <c r="M225" t="e">
        <f>IF(#REF!="A",IF($F225="C",$I$1,IF($F225="D",$I$1,IF($F225="E",$I$1,$P$1))),$P$1)</f>
        <v>#REF!</v>
      </c>
      <c r="N225" t="e">
        <f>IF(#REF!="A",IF($F225="F",$I$1,IF($F225="G",$I$1,IF($F225="H",$I$1,$P$1))),$P$1)</f>
        <v>#REF!</v>
      </c>
      <c r="O225" t="str">
        <f t="shared" si="14"/>
        <v>N</v>
      </c>
      <c r="P225" t="str">
        <f t="shared" si="15"/>
        <v>N</v>
      </c>
    </row>
    <row r="226" spans="1:16" ht="12.75">
      <c r="A226" s="54">
        <v>224</v>
      </c>
      <c r="B226" s="55">
        <v>305</v>
      </c>
      <c r="C226" s="56" t="s">
        <v>713</v>
      </c>
      <c r="D226" s="57" t="s">
        <v>714</v>
      </c>
      <c r="E226" s="58">
        <v>1942</v>
      </c>
      <c r="F226" s="59" t="s">
        <v>14</v>
      </c>
      <c r="G226" s="60" t="s">
        <v>314</v>
      </c>
      <c r="H226" s="61" t="s">
        <v>314</v>
      </c>
      <c r="I226" t="str">
        <f t="shared" si="12"/>
        <v>N</v>
      </c>
      <c r="J226" t="str">
        <f t="shared" si="13"/>
        <v>N</v>
      </c>
      <c r="K226" t="e">
        <f>IF(#REF!="A",IF($F226="A",$I$1,$P$1),$P$1)</f>
        <v>#REF!</v>
      </c>
      <c r="L226" t="e">
        <f>IF(#REF!="A",IF($F226="B",$I$1,$P$1),$P$1)</f>
        <v>#REF!</v>
      </c>
      <c r="M226" t="e">
        <f>IF(#REF!="A",IF($F226="C",$I$1,IF($F226="D",$I$1,IF($F226="E",$I$1,$P$1))),$P$1)</f>
        <v>#REF!</v>
      </c>
      <c r="N226" t="e">
        <f>IF(#REF!="A",IF($F226="F",$I$1,IF($F226="G",$I$1,IF($F226="H",$I$1,$P$1))),$P$1)</f>
        <v>#REF!</v>
      </c>
      <c r="O226" t="str">
        <f t="shared" si="14"/>
        <v>N</v>
      </c>
      <c r="P226" t="str">
        <f t="shared" si="15"/>
        <v>N</v>
      </c>
    </row>
    <row r="227" spans="1:16" ht="12.75">
      <c r="A227" s="54">
        <v>225</v>
      </c>
      <c r="B227" s="55">
        <v>306</v>
      </c>
      <c r="C227" s="56" t="s">
        <v>715</v>
      </c>
      <c r="D227" s="57" t="s">
        <v>581</v>
      </c>
      <c r="E227" s="58">
        <v>1948</v>
      </c>
      <c r="F227" s="59" t="s">
        <v>14</v>
      </c>
      <c r="G227" s="60" t="s">
        <v>314</v>
      </c>
      <c r="H227" s="61" t="s">
        <v>314</v>
      </c>
      <c r="I227" t="str">
        <f t="shared" si="12"/>
        <v>N</v>
      </c>
      <c r="J227" t="str">
        <f t="shared" si="13"/>
        <v>N</v>
      </c>
      <c r="K227" t="e">
        <f>IF(#REF!="A",IF($F227="A",$I$1,$P$1),$P$1)</f>
        <v>#REF!</v>
      </c>
      <c r="L227" t="e">
        <f>IF(#REF!="A",IF($F227="B",$I$1,$P$1),$P$1)</f>
        <v>#REF!</v>
      </c>
      <c r="M227" t="e">
        <f>IF(#REF!="A",IF($F227="C",$I$1,IF($F227="D",$I$1,IF($F227="E",$I$1,$P$1))),$P$1)</f>
        <v>#REF!</v>
      </c>
      <c r="N227" t="e">
        <f>IF(#REF!="A",IF($F227="F",$I$1,IF($F227="G",$I$1,IF($F227="H",$I$1,$P$1))),$P$1)</f>
        <v>#REF!</v>
      </c>
      <c r="O227" t="str">
        <f t="shared" si="14"/>
        <v>N</v>
      </c>
      <c r="P227" t="str">
        <f t="shared" si="15"/>
        <v>N</v>
      </c>
    </row>
    <row r="228" spans="1:16" ht="12.75">
      <c r="A228" s="46">
        <v>226</v>
      </c>
      <c r="B228" s="55">
        <v>307</v>
      </c>
      <c r="C228" s="56" t="s">
        <v>716</v>
      </c>
      <c r="D228" s="57" t="s">
        <v>632</v>
      </c>
      <c r="E228" s="58">
        <v>1946</v>
      </c>
      <c r="F228" s="59" t="s">
        <v>14</v>
      </c>
      <c r="G228" s="60" t="s">
        <v>314</v>
      </c>
      <c r="H228" s="61" t="s">
        <v>314</v>
      </c>
      <c r="I228" t="str">
        <f t="shared" si="12"/>
        <v>N</v>
      </c>
      <c r="J228" t="str">
        <f t="shared" si="13"/>
        <v>N</v>
      </c>
      <c r="K228" t="e">
        <f>IF(#REF!="A",IF($F228="A",$I$1,$P$1),$P$1)</f>
        <v>#REF!</v>
      </c>
      <c r="L228" t="e">
        <f>IF(#REF!="A",IF($F228="B",$I$1,$P$1),$P$1)</f>
        <v>#REF!</v>
      </c>
      <c r="M228" t="e">
        <f>IF(#REF!="A",IF($F228="C",$I$1,IF($F228="D",$I$1,IF($F228="E",$I$1,$P$1))),$P$1)</f>
        <v>#REF!</v>
      </c>
      <c r="N228" t="e">
        <f>IF(#REF!="A",IF($F228="F",$I$1,IF($F228="G",$I$1,IF($F228="H",$I$1,$P$1))),$P$1)</f>
        <v>#REF!</v>
      </c>
      <c r="O228" t="str">
        <f t="shared" si="14"/>
        <v>N</v>
      </c>
      <c r="P228" t="str">
        <f t="shared" si="15"/>
        <v>N</v>
      </c>
    </row>
    <row r="229" spans="1:16" ht="12.75">
      <c r="A229" s="54">
        <v>227</v>
      </c>
      <c r="B229" s="55">
        <v>308</v>
      </c>
      <c r="C229" s="56" t="s">
        <v>717</v>
      </c>
      <c r="D229" s="57" t="s">
        <v>455</v>
      </c>
      <c r="E229" s="58">
        <v>1948</v>
      </c>
      <c r="F229" s="59" t="s">
        <v>14</v>
      </c>
      <c r="G229" s="60" t="s">
        <v>11</v>
      </c>
      <c r="H229" s="61" t="s">
        <v>314</v>
      </c>
      <c r="I229" t="str">
        <f t="shared" si="12"/>
        <v>A</v>
      </c>
      <c r="J229" t="str">
        <f t="shared" si="13"/>
        <v>N</v>
      </c>
      <c r="K229" t="e">
        <f>IF(#REF!="A",IF($F229="A",$I$1,$P$1),$P$1)</f>
        <v>#REF!</v>
      </c>
      <c r="L229" t="e">
        <f>IF(#REF!="A",IF($F229="B",$I$1,$P$1),$P$1)</f>
        <v>#REF!</v>
      </c>
      <c r="M229" t="e">
        <f>IF(#REF!="A",IF($F229="C",$I$1,IF($F229="D",$I$1,IF($F229="E",$I$1,$P$1))),$P$1)</f>
        <v>#REF!</v>
      </c>
      <c r="N229" t="e">
        <f>IF(#REF!="A",IF($F229="F",$I$1,IF($F229="G",$I$1,IF($F229="H",$I$1,$P$1))),$P$1)</f>
        <v>#REF!</v>
      </c>
      <c r="O229" t="str">
        <f t="shared" si="14"/>
        <v>N</v>
      </c>
      <c r="P229" t="str">
        <f t="shared" si="15"/>
        <v>N</v>
      </c>
    </row>
    <row r="230" spans="1:16" ht="12.75">
      <c r="A230" s="54">
        <v>228</v>
      </c>
      <c r="B230" s="55">
        <v>309</v>
      </c>
      <c r="C230" s="56" t="s">
        <v>718</v>
      </c>
      <c r="D230" s="57" t="s">
        <v>455</v>
      </c>
      <c r="E230" s="58">
        <v>1946</v>
      </c>
      <c r="F230" s="59" t="s">
        <v>14</v>
      </c>
      <c r="G230" s="60" t="s">
        <v>11</v>
      </c>
      <c r="H230" s="61" t="s">
        <v>314</v>
      </c>
      <c r="I230" t="str">
        <f t="shared" si="12"/>
        <v>A</v>
      </c>
      <c r="J230" t="str">
        <f t="shared" si="13"/>
        <v>N</v>
      </c>
      <c r="K230" t="e">
        <f>IF(#REF!="A",IF($F230="A",$I$1,$P$1),$P$1)</f>
        <v>#REF!</v>
      </c>
      <c r="L230" t="e">
        <f>IF(#REF!="A",IF($F230="B",$I$1,$P$1),$P$1)</f>
        <v>#REF!</v>
      </c>
      <c r="M230" t="e">
        <f>IF(#REF!="A",IF($F230="C",$I$1,IF($F230="D",$I$1,IF($F230="E",$I$1,$P$1))),$P$1)</f>
        <v>#REF!</v>
      </c>
      <c r="N230" t="e">
        <f>IF(#REF!="A",IF($F230="F",$I$1,IF($F230="G",$I$1,IF($F230="H",$I$1,$P$1))),$P$1)</f>
        <v>#REF!</v>
      </c>
      <c r="O230" t="str">
        <f t="shared" si="14"/>
        <v>N</v>
      </c>
      <c r="P230" t="str">
        <f t="shared" si="15"/>
        <v>N</v>
      </c>
    </row>
    <row r="231" spans="1:16" ht="12.75">
      <c r="A231" s="46">
        <v>229</v>
      </c>
      <c r="B231" s="62">
        <v>310</v>
      </c>
      <c r="C231" s="56" t="s">
        <v>719</v>
      </c>
      <c r="D231" s="57" t="s">
        <v>720</v>
      </c>
      <c r="E231" s="58">
        <v>1948</v>
      </c>
      <c r="F231" s="59" t="s">
        <v>14</v>
      </c>
      <c r="G231" s="60" t="s">
        <v>314</v>
      </c>
      <c r="H231" s="61" t="s">
        <v>314</v>
      </c>
      <c r="I231" t="str">
        <f t="shared" si="12"/>
        <v>N</v>
      </c>
      <c r="J231" t="str">
        <f t="shared" si="13"/>
        <v>N</v>
      </c>
      <c r="K231" t="e">
        <f>IF(#REF!="A",IF($F231="A",$I$1,$P$1),$P$1)</f>
        <v>#REF!</v>
      </c>
      <c r="L231" t="e">
        <f>IF(#REF!="A",IF($F231="B",$I$1,$P$1),$P$1)</f>
        <v>#REF!</v>
      </c>
      <c r="M231" t="e">
        <f>IF(#REF!="A",IF($F231="C",$I$1,IF($F231="D",$I$1,IF($F231="E",$I$1,$P$1))),$P$1)</f>
        <v>#REF!</v>
      </c>
      <c r="N231" t="e">
        <f>IF(#REF!="A",IF($F231="F",$I$1,IF($F231="G",$I$1,IF($F231="H",$I$1,$P$1))),$P$1)</f>
        <v>#REF!</v>
      </c>
      <c r="O231" t="str">
        <f t="shared" si="14"/>
        <v>N</v>
      </c>
      <c r="P231" t="str">
        <f t="shared" si="15"/>
        <v>N</v>
      </c>
    </row>
    <row r="232" spans="1:16" ht="12.75">
      <c r="A232" s="54">
        <v>230</v>
      </c>
      <c r="B232" s="62">
        <v>311</v>
      </c>
      <c r="C232" s="56" t="s">
        <v>721</v>
      </c>
      <c r="D232" s="57" t="s">
        <v>722</v>
      </c>
      <c r="E232" s="58">
        <v>1947</v>
      </c>
      <c r="F232" s="59" t="s">
        <v>14</v>
      </c>
      <c r="G232" s="60" t="s">
        <v>314</v>
      </c>
      <c r="H232" s="61" t="s">
        <v>314</v>
      </c>
      <c r="I232" t="str">
        <f t="shared" si="12"/>
        <v>N</v>
      </c>
      <c r="J232" t="str">
        <f t="shared" si="13"/>
        <v>N</v>
      </c>
      <c r="K232" t="e">
        <f>IF(#REF!="A",IF($F232="A",$I$1,$P$1),$P$1)</f>
        <v>#REF!</v>
      </c>
      <c r="L232" t="e">
        <f>IF(#REF!="A",IF($F232="B",$I$1,$P$1),$P$1)</f>
        <v>#REF!</v>
      </c>
      <c r="M232" t="e">
        <f>IF(#REF!="A",IF($F232="C",$I$1,IF($F232="D",$I$1,IF($F232="E",$I$1,$P$1))),$P$1)</f>
        <v>#REF!</v>
      </c>
      <c r="N232" t="e">
        <f>IF(#REF!="A",IF($F232="F",$I$1,IF($F232="G",$I$1,IF($F232="H",$I$1,$P$1))),$P$1)</f>
        <v>#REF!</v>
      </c>
      <c r="O232" t="str">
        <f t="shared" si="14"/>
        <v>N</v>
      </c>
      <c r="P232" t="str">
        <f t="shared" si="15"/>
        <v>N</v>
      </c>
    </row>
    <row r="233" spans="1:16" ht="12.75">
      <c r="A233" s="54">
        <v>231</v>
      </c>
      <c r="B233" s="62">
        <v>313</v>
      </c>
      <c r="C233" s="56" t="s">
        <v>723</v>
      </c>
      <c r="D233" s="57" t="s">
        <v>724</v>
      </c>
      <c r="E233" s="58">
        <v>1948</v>
      </c>
      <c r="F233" s="64" t="s">
        <v>14</v>
      </c>
      <c r="G233" s="65" t="s">
        <v>314</v>
      </c>
      <c r="H233" s="61" t="s">
        <v>314</v>
      </c>
      <c r="I233" t="str">
        <f t="shared" si="12"/>
        <v>N</v>
      </c>
      <c r="J233" t="str">
        <f t="shared" si="13"/>
        <v>N</v>
      </c>
      <c r="K233" t="e">
        <f>IF(#REF!="A",IF($F233="A",$I$1,$P$1),$P$1)</f>
        <v>#REF!</v>
      </c>
      <c r="L233" t="e">
        <f>IF(#REF!="A",IF($F233="B",$I$1,$P$1),$P$1)</f>
        <v>#REF!</v>
      </c>
      <c r="M233" t="e">
        <f>IF(#REF!="A",IF($F233="C",$I$1,IF($F233="D",$I$1,IF($F233="E",$I$1,$P$1))),$P$1)</f>
        <v>#REF!</v>
      </c>
      <c r="N233" t="e">
        <f>IF(#REF!="A",IF($F233="F",$I$1,IF($F233="G",$I$1,IF($F233="H",$I$1,$P$1))),$P$1)</f>
        <v>#REF!</v>
      </c>
      <c r="O233" t="str">
        <f t="shared" si="14"/>
        <v>N</v>
      </c>
      <c r="P233" t="str">
        <f t="shared" si="15"/>
        <v>N</v>
      </c>
    </row>
    <row r="234" spans="1:16" ht="12.75">
      <c r="A234" s="46">
        <v>232</v>
      </c>
      <c r="B234" s="62">
        <v>314</v>
      </c>
      <c r="C234" s="56" t="s">
        <v>725</v>
      </c>
      <c r="D234" s="57" t="s">
        <v>585</v>
      </c>
      <c r="E234" s="58">
        <v>1938</v>
      </c>
      <c r="F234" s="59" t="s">
        <v>15</v>
      </c>
      <c r="G234" s="60" t="s">
        <v>314</v>
      </c>
      <c r="H234" s="61" t="s">
        <v>314</v>
      </c>
      <c r="I234" t="str">
        <f t="shared" si="12"/>
        <v>N</v>
      </c>
      <c r="J234" t="str">
        <f t="shared" si="13"/>
        <v>N</v>
      </c>
      <c r="K234" t="e">
        <f>IF(#REF!="A",IF($F234="A",$I$1,$P$1),$P$1)</f>
        <v>#REF!</v>
      </c>
      <c r="L234" t="e">
        <f>IF(#REF!="A",IF($F234="B",$I$1,$P$1),$P$1)</f>
        <v>#REF!</v>
      </c>
      <c r="M234" t="e">
        <f>IF(#REF!="A",IF($F234="C",$I$1,IF($F234="D",$I$1,IF($F234="E",$I$1,$P$1))),$P$1)</f>
        <v>#REF!</v>
      </c>
      <c r="N234" t="e">
        <f>IF(#REF!="A",IF($F234="F",$I$1,IF($F234="G",$I$1,IF($F234="H",$I$1,$P$1))),$P$1)</f>
        <v>#REF!</v>
      </c>
      <c r="O234" t="str">
        <f t="shared" si="14"/>
        <v>N</v>
      </c>
      <c r="P234" t="str">
        <f t="shared" si="15"/>
        <v>N</v>
      </c>
    </row>
    <row r="235" spans="1:16" ht="12.75">
      <c r="A235" s="54">
        <v>233</v>
      </c>
      <c r="B235" s="62">
        <v>317</v>
      </c>
      <c r="C235" s="56" t="s">
        <v>726</v>
      </c>
      <c r="D235" s="57" t="s">
        <v>632</v>
      </c>
      <c r="E235" s="58">
        <v>1947</v>
      </c>
      <c r="F235" s="59" t="s">
        <v>14</v>
      </c>
      <c r="G235" s="60" t="s">
        <v>314</v>
      </c>
      <c r="H235" s="61" t="s">
        <v>314</v>
      </c>
      <c r="I235" t="str">
        <f t="shared" si="12"/>
        <v>N</v>
      </c>
      <c r="J235" t="str">
        <f t="shared" si="13"/>
        <v>N</v>
      </c>
      <c r="K235" t="e">
        <f>IF(#REF!="A",IF($F235="A",$I$1,$P$1),$P$1)</f>
        <v>#REF!</v>
      </c>
      <c r="L235" t="e">
        <f>IF(#REF!="A",IF($F235="B",$I$1,$P$1),$P$1)</f>
        <v>#REF!</v>
      </c>
      <c r="M235" t="e">
        <f>IF(#REF!="A",IF($F235="C",$I$1,IF($F235="D",$I$1,IF($F235="E",$I$1,$P$1))),$P$1)</f>
        <v>#REF!</v>
      </c>
      <c r="N235" t="e">
        <f>IF(#REF!="A",IF($F235="F",$I$1,IF($F235="G",$I$1,IF($F235="H",$I$1,$P$1))),$P$1)</f>
        <v>#REF!</v>
      </c>
      <c r="O235" t="str">
        <f t="shared" si="14"/>
        <v>N</v>
      </c>
      <c r="P235" t="str">
        <f t="shared" si="15"/>
        <v>N</v>
      </c>
    </row>
    <row r="236" spans="1:16" ht="12.75">
      <c r="A236" s="54">
        <v>234</v>
      </c>
      <c r="B236" s="62">
        <v>318</v>
      </c>
      <c r="C236" s="56" t="s">
        <v>727</v>
      </c>
      <c r="D236" s="57" t="s">
        <v>588</v>
      </c>
      <c r="E236" s="58">
        <v>1938</v>
      </c>
      <c r="F236" s="59" t="s">
        <v>15</v>
      </c>
      <c r="G236" s="60" t="s">
        <v>314</v>
      </c>
      <c r="H236" s="61" t="s">
        <v>314</v>
      </c>
      <c r="I236" t="str">
        <f t="shared" si="12"/>
        <v>N</v>
      </c>
      <c r="J236" t="str">
        <f t="shared" si="13"/>
        <v>N</v>
      </c>
      <c r="K236" t="e">
        <f>IF(#REF!="A",IF($F236="A",$I$1,$P$1),$P$1)</f>
        <v>#REF!</v>
      </c>
      <c r="L236" t="e">
        <f>IF(#REF!="A",IF($F236="B",$I$1,$P$1),$P$1)</f>
        <v>#REF!</v>
      </c>
      <c r="M236" t="e">
        <f>IF(#REF!="A",IF($F236="C",$I$1,IF($F236="D",$I$1,IF($F236="E",$I$1,$P$1))),$P$1)</f>
        <v>#REF!</v>
      </c>
      <c r="N236" t="e">
        <f>IF(#REF!="A",IF($F236="F",$I$1,IF($F236="G",$I$1,IF($F236="H",$I$1,$P$1))),$P$1)</f>
        <v>#REF!</v>
      </c>
      <c r="O236" t="str">
        <f t="shared" si="14"/>
        <v>N</v>
      </c>
      <c r="P236" t="str">
        <f t="shared" si="15"/>
        <v>N</v>
      </c>
    </row>
    <row r="237" spans="1:16" ht="12.75">
      <c r="A237" s="46">
        <v>235</v>
      </c>
      <c r="B237" s="62">
        <v>319</v>
      </c>
      <c r="C237" s="56" t="s">
        <v>728</v>
      </c>
      <c r="D237" s="57" t="s">
        <v>729</v>
      </c>
      <c r="E237" s="58">
        <v>1948</v>
      </c>
      <c r="F237" s="59" t="s">
        <v>14</v>
      </c>
      <c r="G237" s="60" t="s">
        <v>314</v>
      </c>
      <c r="H237" s="61" t="s">
        <v>314</v>
      </c>
      <c r="I237" t="str">
        <f t="shared" si="12"/>
        <v>N</v>
      </c>
      <c r="J237" t="str">
        <f t="shared" si="13"/>
        <v>N</v>
      </c>
      <c r="K237" t="e">
        <f>IF(#REF!="A",IF($F237="A",$I$1,$P$1),$P$1)</f>
        <v>#REF!</v>
      </c>
      <c r="L237" t="e">
        <f>IF(#REF!="A",IF($F237="B",$I$1,$P$1),$P$1)</f>
        <v>#REF!</v>
      </c>
      <c r="M237" t="e">
        <f>IF(#REF!="A",IF($F237="C",$I$1,IF($F237="D",$I$1,IF($F237="E",$I$1,$P$1))),$P$1)</f>
        <v>#REF!</v>
      </c>
      <c r="N237" t="e">
        <f>IF(#REF!="A",IF($F237="F",$I$1,IF($F237="G",$I$1,IF($F237="H",$I$1,$P$1))),$P$1)</f>
        <v>#REF!</v>
      </c>
      <c r="O237" t="str">
        <f t="shared" si="14"/>
        <v>N</v>
      </c>
      <c r="P237" t="str">
        <f t="shared" si="15"/>
        <v>N</v>
      </c>
    </row>
    <row r="238" spans="1:16" ht="12.75">
      <c r="A238" s="54">
        <v>236</v>
      </c>
      <c r="B238" s="62">
        <v>320</v>
      </c>
      <c r="C238" s="56" t="s">
        <v>730</v>
      </c>
      <c r="D238" s="57" t="s">
        <v>731</v>
      </c>
      <c r="E238" s="58">
        <v>1945</v>
      </c>
      <c r="F238" s="59" t="s">
        <v>14</v>
      </c>
      <c r="G238" s="60" t="s">
        <v>314</v>
      </c>
      <c r="H238" s="61" t="s">
        <v>314</v>
      </c>
      <c r="I238" t="str">
        <f t="shared" si="12"/>
        <v>N</v>
      </c>
      <c r="J238" t="str">
        <f t="shared" si="13"/>
        <v>N</v>
      </c>
      <c r="K238" t="e">
        <f>IF(#REF!="A",IF($F238="A",$I$1,$P$1),$P$1)</f>
        <v>#REF!</v>
      </c>
      <c r="L238" t="e">
        <f>IF(#REF!="A",IF($F238="B",$I$1,$P$1),$P$1)</f>
        <v>#REF!</v>
      </c>
      <c r="M238" t="e">
        <f>IF(#REF!="A",IF($F238="C",$I$1,IF($F238="D",$I$1,IF($F238="E",$I$1,$P$1))),$P$1)</f>
        <v>#REF!</v>
      </c>
      <c r="N238" t="e">
        <f>IF(#REF!="A",IF($F238="F",$I$1,IF($F238="G",$I$1,IF($F238="H",$I$1,$P$1))),$P$1)</f>
        <v>#REF!</v>
      </c>
      <c r="O238" t="str">
        <f t="shared" si="14"/>
        <v>N</v>
      </c>
      <c r="P238" t="str">
        <f t="shared" si="15"/>
        <v>N</v>
      </c>
    </row>
    <row r="239" spans="1:16" ht="12.75">
      <c r="A239" s="54">
        <v>237</v>
      </c>
      <c r="B239" s="62">
        <v>321</v>
      </c>
      <c r="C239" s="56" t="s">
        <v>732</v>
      </c>
      <c r="D239" s="57" t="s">
        <v>733</v>
      </c>
      <c r="E239" s="58">
        <v>1947</v>
      </c>
      <c r="F239" s="59" t="s">
        <v>14</v>
      </c>
      <c r="G239" s="60" t="s">
        <v>314</v>
      </c>
      <c r="H239" s="61" t="s">
        <v>314</v>
      </c>
      <c r="I239" t="str">
        <f t="shared" si="12"/>
        <v>N</v>
      </c>
      <c r="J239" t="str">
        <f t="shared" si="13"/>
        <v>N</v>
      </c>
      <c r="K239" t="e">
        <f>IF(#REF!="A",IF($F239="A",$I$1,$P$1),$P$1)</f>
        <v>#REF!</v>
      </c>
      <c r="L239" t="e">
        <f>IF(#REF!="A",IF($F239="B",$I$1,$P$1),$P$1)</f>
        <v>#REF!</v>
      </c>
      <c r="M239" t="e">
        <f>IF(#REF!="A",IF($F239="C",$I$1,IF($F239="D",$I$1,IF($F239="E",$I$1,$P$1))),$P$1)</f>
        <v>#REF!</v>
      </c>
      <c r="N239" t="e">
        <f>IF(#REF!="A",IF($F239="F",$I$1,IF($F239="G",$I$1,IF($F239="H",$I$1,$P$1))),$P$1)</f>
        <v>#REF!</v>
      </c>
      <c r="O239" t="str">
        <f t="shared" si="14"/>
        <v>N</v>
      </c>
      <c r="P239" t="str">
        <f t="shared" si="15"/>
        <v>N</v>
      </c>
    </row>
    <row r="240" spans="1:16" ht="12.75">
      <c r="A240" s="46">
        <v>238</v>
      </c>
      <c r="B240" s="62">
        <v>322</v>
      </c>
      <c r="C240" s="56" t="s">
        <v>734</v>
      </c>
      <c r="D240" s="57" t="s">
        <v>722</v>
      </c>
      <c r="E240" s="58">
        <v>1944</v>
      </c>
      <c r="F240" s="59" t="s">
        <v>14</v>
      </c>
      <c r="G240" s="60" t="s">
        <v>314</v>
      </c>
      <c r="H240" s="61" t="s">
        <v>314</v>
      </c>
      <c r="I240" t="str">
        <f t="shared" si="12"/>
        <v>N</v>
      </c>
      <c r="J240" t="str">
        <f t="shared" si="13"/>
        <v>N</v>
      </c>
      <c r="K240" t="e">
        <f>IF(#REF!="A",IF($F240="A",$I$1,$P$1),$P$1)</f>
        <v>#REF!</v>
      </c>
      <c r="L240" t="e">
        <f>IF(#REF!="A",IF($F240="B",$I$1,$P$1),$P$1)</f>
        <v>#REF!</v>
      </c>
      <c r="M240" t="e">
        <f>IF(#REF!="A",IF($F240="C",$I$1,IF($F240="D",$I$1,IF($F240="E",$I$1,$P$1))),$P$1)</f>
        <v>#REF!</v>
      </c>
      <c r="N240" t="e">
        <f>IF(#REF!="A",IF($F240="F",$I$1,IF($F240="G",$I$1,IF($F240="H",$I$1,$P$1))),$P$1)</f>
        <v>#REF!</v>
      </c>
      <c r="O240" t="str">
        <f t="shared" si="14"/>
        <v>N</v>
      </c>
      <c r="P240" t="str">
        <f t="shared" si="15"/>
        <v>N</v>
      </c>
    </row>
    <row r="241" spans="1:16" ht="12.75">
      <c r="A241" s="54">
        <v>239</v>
      </c>
      <c r="B241" s="62">
        <v>323</v>
      </c>
      <c r="C241" s="56" t="s">
        <v>735</v>
      </c>
      <c r="D241" s="57" t="s">
        <v>736</v>
      </c>
      <c r="E241" s="58">
        <v>1946</v>
      </c>
      <c r="F241" s="59" t="s">
        <v>14</v>
      </c>
      <c r="G241" s="60" t="s">
        <v>314</v>
      </c>
      <c r="H241" s="61" t="s">
        <v>314</v>
      </c>
      <c r="I241" t="str">
        <f t="shared" si="12"/>
        <v>N</v>
      </c>
      <c r="J241" t="str">
        <f t="shared" si="13"/>
        <v>N</v>
      </c>
      <c r="K241" t="e">
        <f>IF(#REF!="A",IF($F241="A",$I$1,$P$1),$P$1)</f>
        <v>#REF!</v>
      </c>
      <c r="L241" t="e">
        <f>IF(#REF!="A",IF($F241="B",$I$1,$P$1),$P$1)</f>
        <v>#REF!</v>
      </c>
      <c r="M241" t="e">
        <f>IF(#REF!="A",IF($F241="C",$I$1,IF($F241="D",$I$1,IF($F241="E",$I$1,$P$1))),$P$1)</f>
        <v>#REF!</v>
      </c>
      <c r="N241" t="e">
        <f>IF(#REF!="A",IF($F241="F",$I$1,IF($F241="G",$I$1,IF($F241="H",$I$1,$P$1))),$P$1)</f>
        <v>#REF!</v>
      </c>
      <c r="O241" t="str">
        <f t="shared" si="14"/>
        <v>N</v>
      </c>
      <c r="P241" t="str">
        <f t="shared" si="15"/>
        <v>N</v>
      </c>
    </row>
    <row r="242" spans="1:16" ht="12.75">
      <c r="A242" s="54">
        <v>240</v>
      </c>
      <c r="B242" s="62">
        <v>324</v>
      </c>
      <c r="C242" s="56" t="s">
        <v>737</v>
      </c>
      <c r="D242" s="57" t="s">
        <v>738</v>
      </c>
      <c r="E242" s="58">
        <v>1941</v>
      </c>
      <c r="F242" s="59" t="s">
        <v>14</v>
      </c>
      <c r="G242" s="60" t="s">
        <v>314</v>
      </c>
      <c r="H242" s="61" t="s">
        <v>314</v>
      </c>
      <c r="I242" t="str">
        <f t="shared" si="12"/>
        <v>N</v>
      </c>
      <c r="J242" t="str">
        <f t="shared" si="13"/>
        <v>N</v>
      </c>
      <c r="K242" t="e">
        <f>IF(#REF!="A",IF($F242="A",$I$1,$P$1),$P$1)</f>
        <v>#REF!</v>
      </c>
      <c r="L242" t="e">
        <f>IF(#REF!="A",IF($F242="B",$I$1,$P$1),$P$1)</f>
        <v>#REF!</v>
      </c>
      <c r="M242" t="e">
        <f>IF(#REF!="A",IF($F242="C",$I$1,IF($F242="D",$I$1,IF($F242="E",$I$1,$P$1))),$P$1)</f>
        <v>#REF!</v>
      </c>
      <c r="N242" t="e">
        <f>IF(#REF!="A",IF($F242="F",$I$1,IF($F242="G",$I$1,IF($F242="H",$I$1,$P$1))),$P$1)</f>
        <v>#REF!</v>
      </c>
      <c r="O242" t="str">
        <f t="shared" si="14"/>
        <v>N</v>
      </c>
      <c r="P242" t="str">
        <f t="shared" si="15"/>
        <v>N</v>
      </c>
    </row>
    <row r="243" spans="1:16" ht="12.75">
      <c r="A243" s="46">
        <v>241</v>
      </c>
      <c r="B243" s="62">
        <v>325</v>
      </c>
      <c r="C243" s="56" t="s">
        <v>739</v>
      </c>
      <c r="D243" s="57" t="s">
        <v>740</v>
      </c>
      <c r="E243" s="58">
        <v>1940</v>
      </c>
      <c r="F243" s="59" t="s">
        <v>14</v>
      </c>
      <c r="G243" s="60" t="s">
        <v>314</v>
      </c>
      <c r="H243" s="61" t="s">
        <v>314</v>
      </c>
      <c r="I243" t="str">
        <f t="shared" si="12"/>
        <v>N</v>
      </c>
      <c r="J243" t="str">
        <f t="shared" si="13"/>
        <v>N</v>
      </c>
      <c r="K243" t="e">
        <f>IF(#REF!="A",IF($F243="A",$I$1,$P$1),$P$1)</f>
        <v>#REF!</v>
      </c>
      <c r="L243" t="e">
        <f>IF(#REF!="A",IF($F243="B",$I$1,$P$1),$P$1)</f>
        <v>#REF!</v>
      </c>
      <c r="M243" t="e">
        <f>IF(#REF!="A",IF($F243="C",$I$1,IF($F243="D",$I$1,IF($F243="E",$I$1,$P$1))),$P$1)</f>
        <v>#REF!</v>
      </c>
      <c r="N243" t="e">
        <f>IF(#REF!="A",IF($F243="F",$I$1,IF($F243="G",$I$1,IF($F243="H",$I$1,$P$1))),$P$1)</f>
        <v>#REF!</v>
      </c>
      <c r="O243" t="str">
        <f t="shared" si="14"/>
        <v>N</v>
      </c>
      <c r="P243" t="str">
        <f t="shared" si="15"/>
        <v>N</v>
      </c>
    </row>
    <row r="244" spans="1:16" ht="12.75">
      <c r="A244" s="54">
        <v>242</v>
      </c>
      <c r="B244" s="62">
        <v>326</v>
      </c>
      <c r="C244" s="56" t="s">
        <v>741</v>
      </c>
      <c r="D244" s="57" t="s">
        <v>742</v>
      </c>
      <c r="E244" s="58">
        <v>1941</v>
      </c>
      <c r="F244" s="59" t="s">
        <v>14</v>
      </c>
      <c r="G244" s="60" t="s">
        <v>314</v>
      </c>
      <c r="H244" s="61" t="s">
        <v>314</v>
      </c>
      <c r="I244" t="str">
        <f t="shared" si="12"/>
        <v>N</v>
      </c>
      <c r="J244" t="str">
        <f t="shared" si="13"/>
        <v>N</v>
      </c>
      <c r="K244" t="e">
        <f>IF(#REF!="A",IF($F244="A",$I$1,$P$1),$P$1)</f>
        <v>#REF!</v>
      </c>
      <c r="L244" t="e">
        <f>IF(#REF!="A",IF($F244="B",$I$1,$P$1),$P$1)</f>
        <v>#REF!</v>
      </c>
      <c r="M244" t="e">
        <f>IF(#REF!="A",IF($F244="C",$I$1,IF($F244="D",$I$1,IF($F244="E",$I$1,$P$1))),$P$1)</f>
        <v>#REF!</v>
      </c>
      <c r="N244" t="e">
        <f>IF(#REF!="A",IF($F244="F",$I$1,IF($F244="G",$I$1,IF($F244="H",$I$1,$P$1))),$P$1)</f>
        <v>#REF!</v>
      </c>
      <c r="O244" t="str">
        <f t="shared" si="14"/>
        <v>N</v>
      </c>
      <c r="P244" t="str">
        <f t="shared" si="15"/>
        <v>N</v>
      </c>
    </row>
    <row r="245" spans="1:16" ht="12.75">
      <c r="A245" s="54">
        <v>243</v>
      </c>
      <c r="B245" s="62">
        <v>327</v>
      </c>
      <c r="C245" s="56" t="s">
        <v>743</v>
      </c>
      <c r="D245" s="57" t="s">
        <v>588</v>
      </c>
      <c r="E245" s="58">
        <v>1934</v>
      </c>
      <c r="F245" s="59" t="s">
        <v>15</v>
      </c>
      <c r="G245" s="60" t="s">
        <v>314</v>
      </c>
      <c r="H245" s="61" t="s">
        <v>314</v>
      </c>
      <c r="I245" t="str">
        <f t="shared" si="12"/>
        <v>N</v>
      </c>
      <c r="J245" t="str">
        <f t="shared" si="13"/>
        <v>N</v>
      </c>
      <c r="K245" t="e">
        <f>IF(#REF!="A",IF($F245="A",$I$1,$P$1),$P$1)</f>
        <v>#REF!</v>
      </c>
      <c r="L245" t="e">
        <f>IF(#REF!="A",IF($F245="B",$I$1,$P$1),$P$1)</f>
        <v>#REF!</v>
      </c>
      <c r="M245" t="e">
        <f>IF(#REF!="A",IF($F245="C",$I$1,IF($F245="D",$I$1,IF($F245="E",$I$1,$P$1))),$P$1)</f>
        <v>#REF!</v>
      </c>
      <c r="N245" t="e">
        <f>IF(#REF!="A",IF($F245="F",$I$1,IF($F245="G",$I$1,IF($F245="H",$I$1,$P$1))),$P$1)</f>
        <v>#REF!</v>
      </c>
      <c r="O245" t="str">
        <f t="shared" si="14"/>
        <v>N</v>
      </c>
      <c r="P245" t="str">
        <f t="shared" si="15"/>
        <v>N</v>
      </c>
    </row>
    <row r="246" spans="1:16" ht="12.75">
      <c r="A246" s="46">
        <v>244</v>
      </c>
      <c r="B246" s="62">
        <v>328</v>
      </c>
      <c r="C246" s="56" t="s">
        <v>744</v>
      </c>
      <c r="D246" s="57" t="s">
        <v>733</v>
      </c>
      <c r="E246" s="58">
        <v>1956</v>
      </c>
      <c r="F246" s="59" t="s">
        <v>13</v>
      </c>
      <c r="G246" s="60" t="s">
        <v>314</v>
      </c>
      <c r="H246" s="61" t="s">
        <v>314</v>
      </c>
      <c r="I246" t="str">
        <f t="shared" si="12"/>
        <v>N</v>
      </c>
      <c r="J246" t="str">
        <f t="shared" si="13"/>
        <v>N</v>
      </c>
      <c r="K246" t="e">
        <f>IF(#REF!="A",IF($F246="A",$I$1,$P$1),$P$1)</f>
        <v>#REF!</v>
      </c>
      <c r="L246" t="e">
        <f>IF(#REF!="A",IF($F246="B",$I$1,$P$1),$P$1)</f>
        <v>#REF!</v>
      </c>
      <c r="M246" t="e">
        <f>IF(#REF!="A",IF($F246="C",$I$1,IF($F246="D",$I$1,IF($F246="E",$I$1,$P$1))),$P$1)</f>
        <v>#REF!</v>
      </c>
      <c r="N246" t="e">
        <f>IF(#REF!="A",IF($F246="F",$I$1,IF($F246="G",$I$1,IF($F246="H",$I$1,$P$1))),$P$1)</f>
        <v>#REF!</v>
      </c>
      <c r="O246" t="str">
        <f t="shared" si="14"/>
        <v>N</v>
      </c>
      <c r="P246" t="str">
        <f t="shared" si="15"/>
        <v>N</v>
      </c>
    </row>
    <row r="247" spans="1:16" ht="12.75">
      <c r="A247" s="54">
        <v>245</v>
      </c>
      <c r="B247" s="55">
        <v>349</v>
      </c>
      <c r="C247" s="56" t="s">
        <v>745</v>
      </c>
      <c r="D247" s="57" t="s">
        <v>455</v>
      </c>
      <c r="E247" s="58">
        <v>1938</v>
      </c>
      <c r="F247" s="59" t="s">
        <v>15</v>
      </c>
      <c r="G247" s="60" t="s">
        <v>11</v>
      </c>
      <c r="H247" s="61" t="s">
        <v>314</v>
      </c>
      <c r="I247" t="str">
        <f t="shared" si="12"/>
        <v>A</v>
      </c>
      <c r="J247" t="str">
        <f t="shared" si="13"/>
        <v>N</v>
      </c>
      <c r="K247" t="e">
        <f>IF(#REF!="A",IF($F247="A",$I$1,$P$1),$P$1)</f>
        <v>#REF!</v>
      </c>
      <c r="L247" t="e">
        <f>IF(#REF!="A",IF($F247="B",$I$1,$P$1),$P$1)</f>
        <v>#REF!</v>
      </c>
      <c r="M247" t="e">
        <f>IF(#REF!="A",IF($F247="C",$I$1,IF($F247="D",$I$1,IF($F247="E",$I$1,$P$1))),$P$1)</f>
        <v>#REF!</v>
      </c>
      <c r="N247" t="e">
        <f>IF(#REF!="A",IF($F247="F",$I$1,IF($F247="G",$I$1,IF($F247="H",$I$1,$P$1))),$P$1)</f>
        <v>#REF!</v>
      </c>
      <c r="O247" t="str">
        <f t="shared" si="14"/>
        <v>N</v>
      </c>
      <c r="P247" t="str">
        <f t="shared" si="15"/>
        <v>N</v>
      </c>
    </row>
    <row r="248" spans="1:16" ht="12.75">
      <c r="A248" s="54">
        <v>246</v>
      </c>
      <c r="B248" s="62">
        <v>350</v>
      </c>
      <c r="C248" s="56" t="s">
        <v>746</v>
      </c>
      <c r="D248" s="57" t="s">
        <v>472</v>
      </c>
      <c r="E248" s="58">
        <v>1976</v>
      </c>
      <c r="F248" s="59" t="s">
        <v>24</v>
      </c>
      <c r="G248" s="60" t="s">
        <v>314</v>
      </c>
      <c r="H248" s="61" t="s">
        <v>314</v>
      </c>
      <c r="I248" t="str">
        <f t="shared" si="12"/>
        <v>N</v>
      </c>
      <c r="J248" t="str">
        <f t="shared" si="13"/>
        <v>N</v>
      </c>
      <c r="K248" t="e">
        <f>IF(#REF!="A",IF($F248="A",$I$1,$P$1),$P$1)</f>
        <v>#REF!</v>
      </c>
      <c r="L248" t="e">
        <f>IF(#REF!="A",IF($F248="B",$I$1,$P$1),$P$1)</f>
        <v>#REF!</v>
      </c>
      <c r="M248" t="e">
        <f>IF(#REF!="A",IF($F248="C",$I$1,IF($F248="D",$I$1,IF($F248="E",$I$1,$P$1))),$P$1)</f>
        <v>#REF!</v>
      </c>
      <c r="N248" t="e">
        <f>IF(#REF!="A",IF($F248="F",$I$1,IF($F248="G",$I$1,IF($F248="H",$I$1,$P$1))),$P$1)</f>
        <v>#REF!</v>
      </c>
      <c r="O248" t="str">
        <f t="shared" si="14"/>
        <v>N</v>
      </c>
      <c r="P248" t="str">
        <f t="shared" si="15"/>
        <v>N</v>
      </c>
    </row>
    <row r="249" spans="1:16" ht="12.75">
      <c r="A249" s="46">
        <v>247</v>
      </c>
      <c r="B249" s="62">
        <v>351</v>
      </c>
      <c r="C249" s="56" t="s">
        <v>747</v>
      </c>
      <c r="D249" s="57" t="s">
        <v>585</v>
      </c>
      <c r="E249" s="58">
        <v>1951</v>
      </c>
      <c r="F249" s="59" t="s">
        <v>3</v>
      </c>
      <c r="G249" s="60" t="s">
        <v>314</v>
      </c>
      <c r="H249" s="61" t="s">
        <v>314</v>
      </c>
      <c r="I249" t="str">
        <f t="shared" si="12"/>
        <v>N</v>
      </c>
      <c r="J249" t="str">
        <f t="shared" si="13"/>
        <v>N</v>
      </c>
      <c r="K249" t="e">
        <f>IF(#REF!="A",IF($F249="A",$I$1,$P$1),$P$1)</f>
        <v>#REF!</v>
      </c>
      <c r="L249" t="e">
        <f>IF(#REF!="A",IF($F249="B",$I$1,$P$1),$P$1)</f>
        <v>#REF!</v>
      </c>
      <c r="M249" t="e">
        <f>IF(#REF!="A",IF($F249="C",$I$1,IF($F249="D",$I$1,IF($F249="E",$I$1,$P$1))),$P$1)</f>
        <v>#REF!</v>
      </c>
      <c r="N249" t="e">
        <f>IF(#REF!="A",IF($F249="F",$I$1,IF($F249="G",$I$1,IF($F249="H",$I$1,$P$1))),$P$1)</f>
        <v>#REF!</v>
      </c>
      <c r="O249" t="str">
        <f t="shared" si="14"/>
        <v>N</v>
      </c>
      <c r="P249" t="str">
        <f t="shared" si="15"/>
        <v>N</v>
      </c>
    </row>
    <row r="250" spans="1:16" ht="12.75">
      <c r="A250" s="54">
        <v>248</v>
      </c>
      <c r="B250" s="62">
        <v>352</v>
      </c>
      <c r="C250" s="56" t="s">
        <v>748</v>
      </c>
      <c r="D250" s="57" t="s">
        <v>749</v>
      </c>
      <c r="E250" s="58">
        <v>1962</v>
      </c>
      <c r="F250" s="59" t="s">
        <v>3</v>
      </c>
      <c r="G250" s="60" t="s">
        <v>314</v>
      </c>
      <c r="H250" s="61" t="s">
        <v>314</v>
      </c>
      <c r="I250" t="str">
        <f t="shared" si="12"/>
        <v>N</v>
      </c>
      <c r="J250" t="str">
        <f t="shared" si="13"/>
        <v>N</v>
      </c>
      <c r="K250" t="e">
        <f>IF(#REF!="A",IF($F250="A",$I$1,$P$1),$P$1)</f>
        <v>#REF!</v>
      </c>
      <c r="L250" t="e">
        <f>IF(#REF!="A",IF($F250="B",$I$1,$P$1),$P$1)</f>
        <v>#REF!</v>
      </c>
      <c r="M250" t="e">
        <f>IF(#REF!="A",IF($F250="C",$I$1,IF($F250="D",$I$1,IF($F250="E",$I$1,$P$1))),$P$1)</f>
        <v>#REF!</v>
      </c>
      <c r="N250" t="e">
        <f>IF(#REF!="A",IF($F250="F",$I$1,IF($F250="G",$I$1,IF($F250="H",$I$1,$P$1))),$P$1)</f>
        <v>#REF!</v>
      </c>
      <c r="O250" t="str">
        <f t="shared" si="14"/>
        <v>N</v>
      </c>
      <c r="P250" t="str">
        <f t="shared" si="15"/>
        <v>N</v>
      </c>
    </row>
    <row r="251" spans="1:16" ht="12.75">
      <c r="A251" s="54">
        <v>249</v>
      </c>
      <c r="B251" s="62">
        <v>353</v>
      </c>
      <c r="C251" s="56" t="s">
        <v>750</v>
      </c>
      <c r="D251" s="57" t="s">
        <v>751</v>
      </c>
      <c r="E251" s="58">
        <v>1992</v>
      </c>
      <c r="F251" s="59" t="s">
        <v>24</v>
      </c>
      <c r="G251" s="60" t="s">
        <v>11</v>
      </c>
      <c r="H251" s="61" t="s">
        <v>314</v>
      </c>
      <c r="I251" t="str">
        <f t="shared" si="12"/>
        <v>N</v>
      </c>
      <c r="J251" t="str">
        <f t="shared" si="13"/>
        <v>A</v>
      </c>
      <c r="K251" t="e">
        <f>IF(#REF!="A",IF($F251="A",$I$1,$P$1),$P$1)</f>
        <v>#REF!</v>
      </c>
      <c r="L251" t="e">
        <f>IF(#REF!="A",IF($F251="B",$I$1,$P$1),$P$1)</f>
        <v>#REF!</v>
      </c>
      <c r="M251" t="e">
        <f>IF(#REF!="A",IF($F251="C",$I$1,IF($F251="D",$I$1,IF($F251="E",$I$1,$P$1))),$P$1)</f>
        <v>#REF!</v>
      </c>
      <c r="N251" t="e">
        <f>IF(#REF!="A",IF($F251="F",$I$1,IF($F251="G",$I$1,IF($F251="H",$I$1,$P$1))),$P$1)</f>
        <v>#REF!</v>
      </c>
      <c r="O251" t="str">
        <f t="shared" si="14"/>
        <v>N</v>
      </c>
      <c r="P251" t="str">
        <f t="shared" si="15"/>
        <v>N</v>
      </c>
    </row>
    <row r="252" spans="1:16" ht="12.75">
      <c r="A252" s="46">
        <v>250</v>
      </c>
      <c r="B252" s="62">
        <v>354</v>
      </c>
      <c r="C252" s="56" t="s">
        <v>1069</v>
      </c>
      <c r="D252" s="57" t="s">
        <v>752</v>
      </c>
      <c r="E252" s="58">
        <v>1984</v>
      </c>
      <c r="F252" s="59" t="s">
        <v>24</v>
      </c>
      <c r="G252" s="60" t="s">
        <v>314</v>
      </c>
      <c r="H252" s="61" t="s">
        <v>314</v>
      </c>
      <c r="I252" t="str">
        <f t="shared" si="12"/>
        <v>N</v>
      </c>
      <c r="J252" t="str">
        <f t="shared" si="13"/>
        <v>N</v>
      </c>
      <c r="K252" t="e">
        <f>IF(#REF!="A",IF($F252="A",$I$1,$P$1),$P$1)</f>
        <v>#REF!</v>
      </c>
      <c r="L252" t="e">
        <f>IF(#REF!="A",IF($F252="B",$I$1,$P$1),$P$1)</f>
        <v>#REF!</v>
      </c>
      <c r="M252" t="e">
        <f>IF(#REF!="A",IF($F252="C",$I$1,IF($F252="D",$I$1,IF($F252="E",$I$1,$P$1))),$P$1)</f>
        <v>#REF!</v>
      </c>
      <c r="N252" t="e">
        <f>IF(#REF!="A",IF($F252="F",$I$1,IF($F252="G",$I$1,IF($F252="H",$I$1,$P$1))),$P$1)</f>
        <v>#REF!</v>
      </c>
      <c r="O252" t="str">
        <f t="shared" si="14"/>
        <v>N</v>
      </c>
      <c r="P252" t="str">
        <f t="shared" si="15"/>
        <v>N</v>
      </c>
    </row>
    <row r="253" spans="1:16" ht="12.75">
      <c r="A253" s="54">
        <v>251</v>
      </c>
      <c r="B253" s="62">
        <v>355</v>
      </c>
      <c r="C253" s="56" t="s">
        <v>753</v>
      </c>
      <c r="D253" s="57" t="s">
        <v>596</v>
      </c>
      <c r="E253" s="58">
        <v>1995</v>
      </c>
      <c r="F253" s="59" t="s">
        <v>24</v>
      </c>
      <c r="G253" s="60" t="s">
        <v>314</v>
      </c>
      <c r="H253" s="61" t="s">
        <v>314</v>
      </c>
      <c r="I253" t="str">
        <f t="shared" si="12"/>
        <v>N</v>
      </c>
      <c r="J253" t="str">
        <f t="shared" si="13"/>
        <v>N</v>
      </c>
      <c r="K253" t="e">
        <f>IF(#REF!="A",IF($F253="A",$I$1,$P$1),$P$1)</f>
        <v>#REF!</v>
      </c>
      <c r="L253" t="e">
        <f>IF(#REF!="A",IF($F253="B",$I$1,$P$1),$P$1)</f>
        <v>#REF!</v>
      </c>
      <c r="M253" t="e">
        <f>IF(#REF!="A",IF($F253="C",$I$1,IF($F253="D",$I$1,IF($F253="E",$I$1,$P$1))),$P$1)</f>
        <v>#REF!</v>
      </c>
      <c r="N253" t="e">
        <f>IF(#REF!="A",IF($F253="F",$I$1,IF($F253="G",$I$1,IF($F253="H",$I$1,$P$1))),$P$1)</f>
        <v>#REF!</v>
      </c>
      <c r="O253" t="str">
        <f t="shared" si="14"/>
        <v>N</v>
      </c>
      <c r="P253" t="str">
        <f t="shared" si="15"/>
        <v>N</v>
      </c>
    </row>
    <row r="254" spans="1:16" ht="12.75">
      <c r="A254" s="54">
        <v>252</v>
      </c>
      <c r="B254" s="62">
        <v>356</v>
      </c>
      <c r="C254" s="56" t="s">
        <v>754</v>
      </c>
      <c r="D254" s="57" t="s">
        <v>607</v>
      </c>
      <c r="E254" s="58">
        <v>1968</v>
      </c>
      <c r="F254" s="59" t="s">
        <v>17</v>
      </c>
      <c r="G254" s="60" t="s">
        <v>314</v>
      </c>
      <c r="H254" s="61" t="s">
        <v>314</v>
      </c>
      <c r="I254" t="str">
        <f t="shared" si="12"/>
        <v>N</v>
      </c>
      <c r="J254" t="str">
        <f t="shared" si="13"/>
        <v>N</v>
      </c>
      <c r="K254" t="e">
        <f>IF(#REF!="A",IF($F254="A",$I$1,$P$1),$P$1)</f>
        <v>#REF!</v>
      </c>
      <c r="L254" t="e">
        <f>IF(#REF!="A",IF($F254="B",$I$1,$P$1),$P$1)</f>
        <v>#REF!</v>
      </c>
      <c r="M254" t="e">
        <f>IF(#REF!="A",IF($F254="C",$I$1,IF($F254="D",$I$1,IF($F254="E",$I$1,$P$1))),$P$1)</f>
        <v>#REF!</v>
      </c>
      <c r="N254" t="e">
        <f>IF(#REF!="A",IF($F254="F",$I$1,IF($F254="G",$I$1,IF($F254="H",$I$1,$P$1))),$P$1)</f>
        <v>#REF!</v>
      </c>
      <c r="O254" t="str">
        <f t="shared" si="14"/>
        <v>N</v>
      </c>
      <c r="P254" t="str">
        <f t="shared" si="15"/>
        <v>N</v>
      </c>
    </row>
    <row r="255" spans="1:16" ht="12.75">
      <c r="A255" s="46">
        <v>253</v>
      </c>
      <c r="B255" s="55">
        <v>357</v>
      </c>
      <c r="C255" s="56" t="s">
        <v>755</v>
      </c>
      <c r="D255" s="57" t="s">
        <v>510</v>
      </c>
      <c r="E255" s="58">
        <v>1967</v>
      </c>
      <c r="F255" s="59" t="s">
        <v>17</v>
      </c>
      <c r="G255" s="60" t="s">
        <v>314</v>
      </c>
      <c r="H255" s="61" t="s">
        <v>314</v>
      </c>
      <c r="I255" t="str">
        <f t="shared" si="12"/>
        <v>N</v>
      </c>
      <c r="J255" t="str">
        <f t="shared" si="13"/>
        <v>N</v>
      </c>
      <c r="K255" t="e">
        <f>IF(#REF!="A",IF($F255="A",$I$1,$P$1),$P$1)</f>
        <v>#REF!</v>
      </c>
      <c r="L255" t="e">
        <f>IF(#REF!="A",IF($F255="B",$I$1,$P$1),$P$1)</f>
        <v>#REF!</v>
      </c>
      <c r="M255" t="e">
        <f>IF(#REF!="A",IF($F255="C",$I$1,IF($F255="D",$I$1,IF($F255="E",$I$1,$P$1))),$P$1)</f>
        <v>#REF!</v>
      </c>
      <c r="N255" t="e">
        <f>IF(#REF!="A",IF($F255="F",$I$1,IF($F255="G",$I$1,IF($F255="H",$I$1,$P$1))),$P$1)</f>
        <v>#REF!</v>
      </c>
      <c r="O255" t="str">
        <f t="shared" si="14"/>
        <v>N</v>
      </c>
      <c r="P255" t="str">
        <f t="shared" si="15"/>
        <v>N</v>
      </c>
    </row>
    <row r="256" spans="1:16" ht="12.75">
      <c r="A256" s="54">
        <v>254</v>
      </c>
      <c r="B256" s="62">
        <v>358</v>
      </c>
      <c r="C256" s="56" t="s">
        <v>756</v>
      </c>
      <c r="D256" s="57" t="s">
        <v>757</v>
      </c>
      <c r="E256" s="58">
        <v>1986</v>
      </c>
      <c r="F256" s="59" t="s">
        <v>24</v>
      </c>
      <c r="G256" s="60" t="s">
        <v>314</v>
      </c>
      <c r="H256" s="61" t="s">
        <v>314</v>
      </c>
      <c r="I256" t="str">
        <f t="shared" si="12"/>
        <v>N</v>
      </c>
      <c r="J256" t="str">
        <f t="shared" si="13"/>
        <v>N</v>
      </c>
      <c r="K256" t="e">
        <f>IF(#REF!="A",IF($F256="A",$I$1,$P$1),$P$1)</f>
        <v>#REF!</v>
      </c>
      <c r="L256" t="e">
        <f>IF(#REF!="A",IF($F256="B",$I$1,$P$1),$P$1)</f>
        <v>#REF!</v>
      </c>
      <c r="M256" t="e">
        <f>IF(#REF!="A",IF($F256="C",$I$1,IF($F256="D",$I$1,IF($F256="E",$I$1,$P$1))),$P$1)</f>
        <v>#REF!</v>
      </c>
      <c r="N256" t="e">
        <f>IF(#REF!="A",IF($F256="F",$I$1,IF($F256="G",$I$1,IF($F256="H",$I$1,$P$1))),$P$1)</f>
        <v>#REF!</v>
      </c>
      <c r="O256" t="str">
        <f t="shared" si="14"/>
        <v>N</v>
      </c>
      <c r="P256" t="str">
        <f t="shared" si="15"/>
        <v>N</v>
      </c>
    </row>
    <row r="257" spans="1:16" ht="12.75">
      <c r="A257" s="54">
        <v>255</v>
      </c>
      <c r="B257" s="62">
        <v>359</v>
      </c>
      <c r="C257" s="56" t="s">
        <v>758</v>
      </c>
      <c r="D257" s="57" t="s">
        <v>759</v>
      </c>
      <c r="E257" s="58">
        <v>1958</v>
      </c>
      <c r="F257" s="59" t="s">
        <v>3</v>
      </c>
      <c r="G257" s="60" t="s">
        <v>314</v>
      </c>
      <c r="H257" s="61" t="s">
        <v>314</v>
      </c>
      <c r="I257" t="str">
        <f t="shared" si="12"/>
        <v>N</v>
      </c>
      <c r="J257" t="str">
        <f t="shared" si="13"/>
        <v>N</v>
      </c>
      <c r="K257" t="e">
        <f>IF(#REF!="A",IF($F257="A",$I$1,$P$1),$P$1)</f>
        <v>#REF!</v>
      </c>
      <c r="L257" t="e">
        <f>IF(#REF!="A",IF($F257="B",$I$1,$P$1),$P$1)</f>
        <v>#REF!</v>
      </c>
      <c r="M257" t="e">
        <f>IF(#REF!="A",IF($F257="C",$I$1,IF($F257="D",$I$1,IF($F257="E",$I$1,$P$1))),$P$1)</f>
        <v>#REF!</v>
      </c>
      <c r="N257" t="e">
        <f>IF(#REF!="A",IF($F257="F",$I$1,IF($F257="G",$I$1,IF($F257="H",$I$1,$P$1))),$P$1)</f>
        <v>#REF!</v>
      </c>
      <c r="O257" t="str">
        <f t="shared" si="14"/>
        <v>N</v>
      </c>
      <c r="P257" t="str">
        <f t="shared" si="15"/>
        <v>N</v>
      </c>
    </row>
    <row r="258" spans="1:16" ht="12.75">
      <c r="A258" s="46">
        <v>256</v>
      </c>
      <c r="B258" s="62">
        <v>360</v>
      </c>
      <c r="C258" s="56" t="s">
        <v>760</v>
      </c>
      <c r="D258" s="57" t="s">
        <v>761</v>
      </c>
      <c r="E258" s="58">
        <v>1969</v>
      </c>
      <c r="F258" s="59" t="s">
        <v>17</v>
      </c>
      <c r="G258" s="60" t="s">
        <v>314</v>
      </c>
      <c r="H258" s="61" t="s">
        <v>314</v>
      </c>
      <c r="I258" t="str">
        <f t="shared" si="12"/>
        <v>N</v>
      </c>
      <c r="J258" t="str">
        <f t="shared" si="13"/>
        <v>N</v>
      </c>
      <c r="K258" t="e">
        <f>IF(#REF!="A",IF($F258="A",$I$1,$P$1),$P$1)</f>
        <v>#REF!</v>
      </c>
      <c r="L258" t="e">
        <f>IF(#REF!="A",IF($F258="B",$I$1,$P$1),$P$1)</f>
        <v>#REF!</v>
      </c>
      <c r="M258" t="e">
        <f>IF(#REF!="A",IF($F258="C",$I$1,IF($F258="D",$I$1,IF($F258="E",$I$1,$P$1))),$P$1)</f>
        <v>#REF!</v>
      </c>
      <c r="N258" t="e">
        <f>IF(#REF!="A",IF($F258="F",$I$1,IF($F258="G",$I$1,IF($F258="H",$I$1,$P$1))),$P$1)</f>
        <v>#REF!</v>
      </c>
      <c r="O258" t="str">
        <f t="shared" si="14"/>
        <v>N</v>
      </c>
      <c r="P258" t="str">
        <f t="shared" si="15"/>
        <v>N</v>
      </c>
    </row>
    <row r="259" spans="1:16" ht="12.75">
      <c r="A259" s="54">
        <v>257</v>
      </c>
      <c r="B259" s="62">
        <v>361</v>
      </c>
      <c r="C259" s="56" t="s">
        <v>762</v>
      </c>
      <c r="D259" s="57" t="s">
        <v>749</v>
      </c>
      <c r="E259" s="58">
        <v>1983</v>
      </c>
      <c r="F259" s="59" t="s">
        <v>24</v>
      </c>
      <c r="G259" s="60" t="s">
        <v>314</v>
      </c>
      <c r="H259" s="61" t="s">
        <v>314</v>
      </c>
      <c r="I259" t="str">
        <f aca="true" t="shared" si="16" ref="I259:I288">IF(G259="A",IF($F259="A",$I$1,IF($F259="B",$I$1,IF($F259="C",$I$1,IF($F259="D",$I$1,IF($F259="E",$I$1,$P$1))))),$P$1)</f>
        <v>N</v>
      </c>
      <c r="J259" t="str">
        <f aca="true" t="shared" si="17" ref="J259:J288">IF(G259="A",IF($F259="F",$I$1,IF($F259="G",$I$1,IF($F259="H",$I$1,$P$1))),$P$1)</f>
        <v>N</v>
      </c>
      <c r="K259" t="e">
        <f>IF(#REF!="A",IF($F259="A",$I$1,$P$1),$P$1)</f>
        <v>#REF!</v>
      </c>
      <c r="L259" t="e">
        <f>IF(#REF!="A",IF($F259="B",$I$1,$P$1),$P$1)</f>
        <v>#REF!</v>
      </c>
      <c r="M259" t="e">
        <f>IF(#REF!="A",IF($F259="C",$I$1,IF($F259="D",$I$1,IF($F259="E",$I$1,$P$1))),$P$1)</f>
        <v>#REF!</v>
      </c>
      <c r="N259" t="e">
        <f>IF(#REF!="A",IF($F259="F",$I$1,IF($F259="G",$I$1,IF($F259="H",$I$1,$P$1))),$P$1)</f>
        <v>#REF!</v>
      </c>
      <c r="O259" t="str">
        <f aca="true" t="shared" si="18" ref="O259:O288">IF(H259="A",IF($F259="A",$I$1,IF($F259="B",$I$1,IF($F259="C",$I$1,IF($F259="D",$I$1,IF($F259="E",$I$1,$P$1))))),$P$1)</f>
        <v>N</v>
      </c>
      <c r="P259" t="str">
        <f aca="true" t="shared" si="19" ref="P259:P288">IF(H259="A",IF($F259="F",$I$1,IF($F259="G",$I$1,IF($F259="H",$I$1,$P$1))),$P$1)</f>
        <v>N</v>
      </c>
    </row>
    <row r="260" spans="1:16" ht="12.75">
      <c r="A260" s="54">
        <v>258</v>
      </c>
      <c r="B260" s="62">
        <v>362</v>
      </c>
      <c r="C260" s="56" t="s">
        <v>763</v>
      </c>
      <c r="D260" s="57" t="s">
        <v>418</v>
      </c>
      <c r="E260" s="58">
        <v>1963</v>
      </c>
      <c r="F260" s="59" t="s">
        <v>3</v>
      </c>
      <c r="G260" s="60" t="s">
        <v>314</v>
      </c>
      <c r="H260" s="61" t="s">
        <v>314</v>
      </c>
      <c r="I260" t="str">
        <f t="shared" si="16"/>
        <v>N</v>
      </c>
      <c r="J260" t="str">
        <f t="shared" si="17"/>
        <v>N</v>
      </c>
      <c r="K260" t="e">
        <f>IF(#REF!="A",IF($F260="A",$I$1,$P$1),$P$1)</f>
        <v>#REF!</v>
      </c>
      <c r="L260" t="e">
        <f>IF(#REF!="A",IF($F260="B",$I$1,$P$1),$P$1)</f>
        <v>#REF!</v>
      </c>
      <c r="M260" t="e">
        <f>IF(#REF!="A",IF($F260="C",$I$1,IF($F260="D",$I$1,IF($F260="E",$I$1,$P$1))),$P$1)</f>
        <v>#REF!</v>
      </c>
      <c r="N260" t="e">
        <f>IF(#REF!="A",IF($F260="F",$I$1,IF($F260="G",$I$1,IF($F260="H",$I$1,$P$1))),$P$1)</f>
        <v>#REF!</v>
      </c>
      <c r="O260" t="str">
        <f t="shared" si="18"/>
        <v>N</v>
      </c>
      <c r="P260" t="str">
        <f t="shared" si="19"/>
        <v>N</v>
      </c>
    </row>
    <row r="261" spans="1:16" ht="12.75">
      <c r="A261" s="46">
        <v>259</v>
      </c>
      <c r="B261" s="62">
        <v>363</v>
      </c>
      <c r="C261" s="56" t="s">
        <v>764</v>
      </c>
      <c r="D261" s="57" t="s">
        <v>455</v>
      </c>
      <c r="E261" s="58">
        <v>1957</v>
      </c>
      <c r="F261" s="59" t="s">
        <v>3</v>
      </c>
      <c r="G261" s="60" t="s">
        <v>11</v>
      </c>
      <c r="H261" s="61" t="s">
        <v>314</v>
      </c>
      <c r="I261" t="str">
        <f t="shared" si="16"/>
        <v>N</v>
      </c>
      <c r="J261" t="str">
        <f t="shared" si="17"/>
        <v>A</v>
      </c>
      <c r="K261" t="e">
        <f>IF(#REF!="A",IF($F261="A",$I$1,$P$1),$P$1)</f>
        <v>#REF!</v>
      </c>
      <c r="L261" t="e">
        <f>IF(#REF!="A",IF($F261="B",$I$1,$P$1),$P$1)</f>
        <v>#REF!</v>
      </c>
      <c r="M261" t="e">
        <f>IF(#REF!="A",IF($F261="C",$I$1,IF($F261="D",$I$1,IF($F261="E",$I$1,$P$1))),$P$1)</f>
        <v>#REF!</v>
      </c>
      <c r="N261" t="e">
        <f>IF(#REF!="A",IF($F261="F",$I$1,IF($F261="G",$I$1,IF($F261="H",$I$1,$P$1))),$P$1)</f>
        <v>#REF!</v>
      </c>
      <c r="O261" t="str">
        <f t="shared" si="18"/>
        <v>N</v>
      </c>
      <c r="P261" t="str">
        <f t="shared" si="19"/>
        <v>N</v>
      </c>
    </row>
    <row r="262" spans="1:16" ht="12.75">
      <c r="A262" s="54">
        <v>260</v>
      </c>
      <c r="B262" s="62">
        <v>364</v>
      </c>
      <c r="C262" s="56" t="s">
        <v>990</v>
      </c>
      <c r="D262" s="57" t="s">
        <v>765</v>
      </c>
      <c r="E262" s="58">
        <v>1975</v>
      </c>
      <c r="F262" s="59" t="s">
        <v>24</v>
      </c>
      <c r="G262" s="60" t="s">
        <v>314</v>
      </c>
      <c r="H262" s="61" t="s">
        <v>314</v>
      </c>
      <c r="I262" t="str">
        <f t="shared" si="16"/>
        <v>N</v>
      </c>
      <c r="J262" t="str">
        <f t="shared" si="17"/>
        <v>N</v>
      </c>
      <c r="K262" t="e">
        <f>IF(#REF!="A",IF($F262="A",$I$1,$P$1),$P$1)</f>
        <v>#REF!</v>
      </c>
      <c r="L262" t="e">
        <f>IF(#REF!="A",IF($F262="B",$I$1,$P$1),$P$1)</f>
        <v>#REF!</v>
      </c>
      <c r="M262" t="e">
        <f>IF(#REF!="A",IF($F262="C",$I$1,IF($F262="D",$I$1,IF($F262="E",$I$1,$P$1))),$P$1)</f>
        <v>#REF!</v>
      </c>
      <c r="N262" t="e">
        <f>IF(#REF!="A",IF($F262="F",$I$1,IF($F262="G",$I$1,IF($F262="H",$I$1,$P$1))),$P$1)</f>
        <v>#REF!</v>
      </c>
      <c r="O262" t="str">
        <f t="shared" si="18"/>
        <v>N</v>
      </c>
      <c r="P262" t="str">
        <f t="shared" si="19"/>
        <v>N</v>
      </c>
    </row>
    <row r="263" spans="1:16" ht="12.75">
      <c r="A263" s="54">
        <v>261</v>
      </c>
      <c r="B263" s="62">
        <v>365</v>
      </c>
      <c r="C263" s="56" t="s">
        <v>766</v>
      </c>
      <c r="D263" s="57" t="s">
        <v>767</v>
      </c>
      <c r="E263" s="58">
        <v>1986</v>
      </c>
      <c r="F263" s="59" t="s">
        <v>24</v>
      </c>
      <c r="G263" s="60" t="s">
        <v>11</v>
      </c>
      <c r="H263" s="61" t="s">
        <v>314</v>
      </c>
      <c r="I263" t="str">
        <f t="shared" si="16"/>
        <v>N</v>
      </c>
      <c r="J263" t="str">
        <f t="shared" si="17"/>
        <v>A</v>
      </c>
      <c r="K263" t="e">
        <f>IF(#REF!="A",IF($F263="A",$I$1,$P$1),$P$1)</f>
        <v>#REF!</v>
      </c>
      <c r="L263" t="e">
        <f>IF(#REF!="A",IF($F263="B",$I$1,$P$1),$P$1)</f>
        <v>#REF!</v>
      </c>
      <c r="M263" t="e">
        <f>IF(#REF!="A",IF($F263="C",$I$1,IF($F263="D",$I$1,IF($F263="E",$I$1,$P$1))),$P$1)</f>
        <v>#REF!</v>
      </c>
      <c r="N263" t="e">
        <f>IF(#REF!="A",IF($F263="F",$I$1,IF($F263="G",$I$1,IF($F263="H",$I$1,$P$1))),$P$1)</f>
        <v>#REF!</v>
      </c>
      <c r="O263" t="str">
        <f t="shared" si="18"/>
        <v>N</v>
      </c>
      <c r="P263" t="str">
        <f t="shared" si="19"/>
        <v>N</v>
      </c>
    </row>
    <row r="264" spans="1:16" ht="12.75">
      <c r="A264" s="46">
        <v>262</v>
      </c>
      <c r="B264" s="62">
        <v>366</v>
      </c>
      <c r="C264" s="56" t="s">
        <v>768</v>
      </c>
      <c r="D264" s="57" t="s">
        <v>769</v>
      </c>
      <c r="E264" s="58">
        <v>1966</v>
      </c>
      <c r="F264" s="59" t="s">
        <v>17</v>
      </c>
      <c r="G264" s="60" t="s">
        <v>314</v>
      </c>
      <c r="H264" s="61" t="s">
        <v>314</v>
      </c>
      <c r="I264" t="str">
        <f t="shared" si="16"/>
        <v>N</v>
      </c>
      <c r="J264" t="str">
        <f t="shared" si="17"/>
        <v>N</v>
      </c>
      <c r="K264" t="e">
        <f>IF(#REF!="A",IF($F264="A",$I$1,$P$1),$P$1)</f>
        <v>#REF!</v>
      </c>
      <c r="L264" t="e">
        <f>IF(#REF!="A",IF($F264="B",$I$1,$P$1),$P$1)</f>
        <v>#REF!</v>
      </c>
      <c r="M264" t="e">
        <f>IF(#REF!="A",IF($F264="C",$I$1,IF($F264="D",$I$1,IF($F264="E",$I$1,$P$1))),$P$1)</f>
        <v>#REF!</v>
      </c>
      <c r="N264" t="e">
        <f>IF(#REF!="A",IF($F264="F",$I$1,IF($F264="G",$I$1,IF($F264="H",$I$1,$P$1))),$P$1)</f>
        <v>#REF!</v>
      </c>
      <c r="O264" t="str">
        <f t="shared" si="18"/>
        <v>N</v>
      </c>
      <c r="P264" t="str">
        <f t="shared" si="19"/>
        <v>N</v>
      </c>
    </row>
    <row r="265" spans="1:16" ht="12.75">
      <c r="A265" s="54">
        <v>263</v>
      </c>
      <c r="B265" s="62">
        <v>367</v>
      </c>
      <c r="C265" s="56" t="s">
        <v>770</v>
      </c>
      <c r="D265" s="57" t="s">
        <v>771</v>
      </c>
      <c r="E265" s="58">
        <v>1976</v>
      </c>
      <c r="F265" s="59" t="s">
        <v>24</v>
      </c>
      <c r="G265" s="60" t="s">
        <v>314</v>
      </c>
      <c r="H265" s="61" t="s">
        <v>314</v>
      </c>
      <c r="I265" t="str">
        <f t="shared" si="16"/>
        <v>N</v>
      </c>
      <c r="J265" t="str">
        <f t="shared" si="17"/>
        <v>N</v>
      </c>
      <c r="K265" t="e">
        <f>IF(#REF!="A",IF($F265="A",$I$1,$P$1),$P$1)</f>
        <v>#REF!</v>
      </c>
      <c r="L265" t="e">
        <f>IF(#REF!="A",IF($F265="B",$I$1,$P$1),$P$1)</f>
        <v>#REF!</v>
      </c>
      <c r="M265" t="e">
        <f>IF(#REF!="A",IF($F265="C",$I$1,IF($F265="D",$I$1,IF($F265="E",$I$1,$P$1))),$P$1)</f>
        <v>#REF!</v>
      </c>
      <c r="N265" t="e">
        <f>IF(#REF!="A",IF($F265="F",$I$1,IF($F265="G",$I$1,IF($F265="H",$I$1,$P$1))),$P$1)</f>
        <v>#REF!</v>
      </c>
      <c r="O265" t="str">
        <f t="shared" si="18"/>
        <v>N</v>
      </c>
      <c r="P265" t="str">
        <f t="shared" si="19"/>
        <v>N</v>
      </c>
    </row>
    <row r="266" spans="1:16" ht="12.75">
      <c r="A266" s="54">
        <v>264</v>
      </c>
      <c r="B266" s="62">
        <v>368</v>
      </c>
      <c r="C266" s="56" t="s">
        <v>772</v>
      </c>
      <c r="D266" s="57" t="s">
        <v>773</v>
      </c>
      <c r="E266" s="58">
        <v>1985</v>
      </c>
      <c r="F266" s="59" t="s">
        <v>24</v>
      </c>
      <c r="G266" s="60" t="s">
        <v>314</v>
      </c>
      <c r="H266" s="61" t="s">
        <v>314</v>
      </c>
      <c r="I266" t="str">
        <f t="shared" si="16"/>
        <v>N</v>
      </c>
      <c r="J266" t="str">
        <f t="shared" si="17"/>
        <v>N</v>
      </c>
      <c r="K266" t="e">
        <f>IF(#REF!="A",IF($F266="A",$I$1,$P$1),$P$1)</f>
        <v>#REF!</v>
      </c>
      <c r="L266" t="e">
        <f>IF(#REF!="A",IF($F266="B",$I$1,$P$1),$P$1)</f>
        <v>#REF!</v>
      </c>
      <c r="M266" t="e">
        <f>IF(#REF!="A",IF($F266="C",$I$1,IF($F266="D",$I$1,IF($F266="E",$I$1,$P$1))),$P$1)</f>
        <v>#REF!</v>
      </c>
      <c r="N266" t="e">
        <f>IF(#REF!="A",IF($F266="F",$I$1,IF($F266="G",$I$1,IF($F266="H",$I$1,$P$1))),$P$1)</f>
        <v>#REF!</v>
      </c>
      <c r="O266" t="str">
        <f t="shared" si="18"/>
        <v>N</v>
      </c>
      <c r="P266" t="str">
        <f t="shared" si="19"/>
        <v>N</v>
      </c>
    </row>
    <row r="267" spans="1:16" ht="12.75">
      <c r="A267" s="46">
        <v>265</v>
      </c>
      <c r="B267" s="55">
        <v>371</v>
      </c>
      <c r="C267" s="56" t="s">
        <v>774</v>
      </c>
      <c r="D267" s="57" t="s">
        <v>572</v>
      </c>
      <c r="E267" s="58">
        <v>1984</v>
      </c>
      <c r="F267" s="59" t="s">
        <v>24</v>
      </c>
      <c r="G267" s="60" t="s">
        <v>314</v>
      </c>
      <c r="H267" s="61" t="s">
        <v>314</v>
      </c>
      <c r="I267" t="str">
        <f t="shared" si="16"/>
        <v>N</v>
      </c>
      <c r="J267" t="str">
        <f t="shared" si="17"/>
        <v>N</v>
      </c>
      <c r="K267" t="e">
        <f>IF(#REF!="A",IF($F267="A",$I$1,$P$1),$P$1)</f>
        <v>#REF!</v>
      </c>
      <c r="L267" t="e">
        <f>IF(#REF!="A",IF($F267="B",$I$1,$P$1),$P$1)</f>
        <v>#REF!</v>
      </c>
      <c r="M267" t="e">
        <f>IF(#REF!="A",IF($F267="C",$I$1,IF($F267="D",$I$1,IF($F267="E",$I$1,$P$1))),$P$1)</f>
        <v>#REF!</v>
      </c>
      <c r="N267" t="e">
        <f>IF(#REF!="A",IF($F267="F",$I$1,IF($F267="G",$I$1,IF($F267="H",$I$1,$P$1))),$P$1)</f>
        <v>#REF!</v>
      </c>
      <c r="O267" t="str">
        <f t="shared" si="18"/>
        <v>N</v>
      </c>
      <c r="P267" t="str">
        <f t="shared" si="19"/>
        <v>N</v>
      </c>
    </row>
    <row r="268" spans="1:16" ht="12.75">
      <c r="A268" s="54">
        <v>266</v>
      </c>
      <c r="B268" s="55">
        <v>374</v>
      </c>
      <c r="C268" s="56" t="s">
        <v>775</v>
      </c>
      <c r="D268" s="57" t="s">
        <v>585</v>
      </c>
      <c r="E268" s="58">
        <v>1955</v>
      </c>
      <c r="F268" s="59" t="s">
        <v>3</v>
      </c>
      <c r="G268" s="60" t="s">
        <v>314</v>
      </c>
      <c r="H268" s="61" t="s">
        <v>314</v>
      </c>
      <c r="I268" t="str">
        <f t="shared" si="16"/>
        <v>N</v>
      </c>
      <c r="J268" t="str">
        <f t="shared" si="17"/>
        <v>N</v>
      </c>
      <c r="K268" t="e">
        <f>IF(#REF!="A",IF($F268="A",$I$1,$P$1),$P$1)</f>
        <v>#REF!</v>
      </c>
      <c r="L268" t="e">
        <f>IF(#REF!="A",IF($F268="B",$I$1,$P$1),$P$1)</f>
        <v>#REF!</v>
      </c>
      <c r="M268" t="e">
        <f>IF(#REF!="A",IF($F268="C",$I$1,IF($F268="D",$I$1,IF($F268="E",$I$1,$P$1))),$P$1)</f>
        <v>#REF!</v>
      </c>
      <c r="N268" t="e">
        <f>IF(#REF!="A",IF($F268="F",$I$1,IF($F268="G",$I$1,IF($F268="H",$I$1,$P$1))),$P$1)</f>
        <v>#REF!</v>
      </c>
      <c r="O268" t="str">
        <f t="shared" si="18"/>
        <v>N</v>
      </c>
      <c r="P268" t="str">
        <f t="shared" si="19"/>
        <v>N</v>
      </c>
    </row>
    <row r="269" spans="1:16" ht="12.75">
      <c r="A269" s="54">
        <v>267</v>
      </c>
      <c r="B269" s="55">
        <v>375</v>
      </c>
      <c r="C269" s="56" t="s">
        <v>776</v>
      </c>
      <c r="D269" s="57" t="s">
        <v>777</v>
      </c>
      <c r="E269" s="58">
        <v>1960</v>
      </c>
      <c r="F269" s="59" t="s">
        <v>3</v>
      </c>
      <c r="G269" s="60" t="s">
        <v>314</v>
      </c>
      <c r="H269" s="61" t="s">
        <v>314</v>
      </c>
      <c r="I269" t="str">
        <f t="shared" si="16"/>
        <v>N</v>
      </c>
      <c r="J269" t="str">
        <f t="shared" si="17"/>
        <v>N</v>
      </c>
      <c r="K269" t="e">
        <f>IF(#REF!="A",IF($F269="A",$I$1,$P$1),$P$1)</f>
        <v>#REF!</v>
      </c>
      <c r="L269" t="e">
        <f>IF(#REF!="A",IF($F269="B",$I$1,$P$1),$P$1)</f>
        <v>#REF!</v>
      </c>
      <c r="M269" t="e">
        <f>IF(#REF!="A",IF($F269="C",$I$1,IF($F269="D",$I$1,IF($F269="E",$I$1,$P$1))),$P$1)</f>
        <v>#REF!</v>
      </c>
      <c r="N269" t="e">
        <f>IF(#REF!="A",IF($F269="F",$I$1,IF($F269="G",$I$1,IF($F269="H",$I$1,$P$1))),$P$1)</f>
        <v>#REF!</v>
      </c>
      <c r="O269" t="str">
        <f t="shared" si="18"/>
        <v>N</v>
      </c>
      <c r="P269" t="str">
        <f t="shared" si="19"/>
        <v>N</v>
      </c>
    </row>
    <row r="270" spans="1:16" ht="12.75">
      <c r="A270" s="46">
        <v>268</v>
      </c>
      <c r="B270" s="55">
        <v>376</v>
      </c>
      <c r="C270" s="56" t="s">
        <v>778</v>
      </c>
      <c r="D270" s="57" t="s">
        <v>461</v>
      </c>
      <c r="E270" s="58">
        <v>1963</v>
      </c>
      <c r="F270" s="59" t="s">
        <v>3</v>
      </c>
      <c r="G270" s="60" t="s">
        <v>314</v>
      </c>
      <c r="H270" s="61" t="s">
        <v>314</v>
      </c>
      <c r="I270" t="str">
        <f t="shared" si="16"/>
        <v>N</v>
      </c>
      <c r="J270" t="str">
        <f t="shared" si="17"/>
        <v>N</v>
      </c>
      <c r="K270" t="e">
        <f>IF(#REF!="A",IF($F270="A",$I$1,$P$1),$P$1)</f>
        <v>#REF!</v>
      </c>
      <c r="L270" t="e">
        <f>IF(#REF!="A",IF($F270="B",$I$1,$P$1),$P$1)</f>
        <v>#REF!</v>
      </c>
      <c r="M270" t="e">
        <f>IF(#REF!="A",IF($F270="C",$I$1,IF($F270="D",$I$1,IF($F270="E",$I$1,$P$1))),$P$1)</f>
        <v>#REF!</v>
      </c>
      <c r="N270" t="e">
        <f>IF(#REF!="A",IF($F270="F",$I$1,IF($F270="G",$I$1,IF($F270="H",$I$1,$P$1))),$P$1)</f>
        <v>#REF!</v>
      </c>
      <c r="O270" t="str">
        <f t="shared" si="18"/>
        <v>N</v>
      </c>
      <c r="P270" t="str">
        <f t="shared" si="19"/>
        <v>N</v>
      </c>
    </row>
    <row r="271" spans="1:16" ht="12.75">
      <c r="A271" s="54">
        <v>269</v>
      </c>
      <c r="B271" s="55">
        <v>377</v>
      </c>
      <c r="C271" s="56" t="s">
        <v>779</v>
      </c>
      <c r="D271" s="57" t="s">
        <v>780</v>
      </c>
      <c r="E271" s="58">
        <v>1955</v>
      </c>
      <c r="F271" s="59" t="s">
        <v>3</v>
      </c>
      <c r="G271" s="60" t="s">
        <v>314</v>
      </c>
      <c r="H271" s="61" t="s">
        <v>314</v>
      </c>
      <c r="I271" t="str">
        <f t="shared" si="16"/>
        <v>N</v>
      </c>
      <c r="J271" t="str">
        <f t="shared" si="17"/>
        <v>N</v>
      </c>
      <c r="K271" t="e">
        <f>IF(#REF!="A",IF($F271="A",$I$1,$P$1),$P$1)</f>
        <v>#REF!</v>
      </c>
      <c r="L271" t="e">
        <f>IF(#REF!="A",IF($F271="B",$I$1,$P$1),$P$1)</f>
        <v>#REF!</v>
      </c>
      <c r="M271" t="e">
        <f>IF(#REF!="A",IF($F271="C",$I$1,IF($F271="D",$I$1,IF($F271="E",$I$1,$P$1))),$P$1)</f>
        <v>#REF!</v>
      </c>
      <c r="N271" t="e">
        <f>IF(#REF!="A",IF($F271="F",$I$1,IF($F271="G",$I$1,IF($F271="H",$I$1,$P$1))),$P$1)</f>
        <v>#REF!</v>
      </c>
      <c r="O271" t="str">
        <f t="shared" si="18"/>
        <v>N</v>
      </c>
      <c r="P271" t="str">
        <f t="shared" si="19"/>
        <v>N</v>
      </c>
    </row>
    <row r="272" spans="1:16" ht="12.75">
      <c r="A272" s="54">
        <v>270</v>
      </c>
      <c r="B272" s="55">
        <v>378</v>
      </c>
      <c r="C272" s="56" t="s">
        <v>781</v>
      </c>
      <c r="D272" s="57" t="s">
        <v>714</v>
      </c>
      <c r="E272" s="58">
        <v>1945</v>
      </c>
      <c r="F272" s="59" t="s">
        <v>3</v>
      </c>
      <c r="G272" s="60" t="s">
        <v>314</v>
      </c>
      <c r="H272" s="61" t="s">
        <v>314</v>
      </c>
      <c r="I272" t="str">
        <f t="shared" si="16"/>
        <v>N</v>
      </c>
      <c r="J272" t="str">
        <f t="shared" si="17"/>
        <v>N</v>
      </c>
      <c r="K272" t="e">
        <f>IF(#REF!="A",IF($F272="A",$I$1,$P$1),$P$1)</f>
        <v>#REF!</v>
      </c>
      <c r="L272" t="e">
        <f>IF(#REF!="A",IF($F272="B",$I$1,$P$1),$P$1)</f>
        <v>#REF!</v>
      </c>
      <c r="M272" t="e">
        <f>IF(#REF!="A",IF($F272="C",$I$1,IF($F272="D",$I$1,IF($F272="E",$I$1,$P$1))),$P$1)</f>
        <v>#REF!</v>
      </c>
      <c r="N272" t="e">
        <f>IF(#REF!="A",IF($F272="F",$I$1,IF($F272="G",$I$1,IF($F272="H",$I$1,$P$1))),$P$1)</f>
        <v>#REF!</v>
      </c>
      <c r="O272" t="str">
        <f t="shared" si="18"/>
        <v>N</v>
      </c>
      <c r="P272" t="str">
        <f t="shared" si="19"/>
        <v>N</v>
      </c>
    </row>
    <row r="273" spans="1:16" ht="12.75">
      <c r="A273" s="46">
        <v>271</v>
      </c>
      <c r="B273" s="55">
        <v>379</v>
      </c>
      <c r="C273" s="56" t="s">
        <v>935</v>
      </c>
      <c r="D273" s="57" t="s">
        <v>568</v>
      </c>
      <c r="E273" s="58">
        <v>1954</v>
      </c>
      <c r="F273" s="59" t="s">
        <v>3</v>
      </c>
      <c r="G273" s="60" t="s">
        <v>314</v>
      </c>
      <c r="H273" s="61" t="s">
        <v>314</v>
      </c>
      <c r="I273" t="str">
        <f t="shared" si="16"/>
        <v>N</v>
      </c>
      <c r="J273" t="str">
        <f t="shared" si="17"/>
        <v>N</v>
      </c>
      <c r="K273" t="e">
        <f>IF(#REF!="A",IF($F273="A",$I$1,$P$1),$P$1)</f>
        <v>#REF!</v>
      </c>
      <c r="L273" t="e">
        <f>IF(#REF!="A",IF($F273="B",$I$1,$P$1),$P$1)</f>
        <v>#REF!</v>
      </c>
      <c r="M273" t="e">
        <f>IF(#REF!="A",IF($F273="C",$I$1,IF($F273="D",$I$1,IF($F273="E",$I$1,$P$1))),$P$1)</f>
        <v>#REF!</v>
      </c>
      <c r="N273" t="e">
        <f>IF(#REF!="A",IF($F273="F",$I$1,IF($F273="G",$I$1,IF($F273="H",$I$1,$P$1))),$P$1)</f>
        <v>#REF!</v>
      </c>
      <c r="O273" t="str">
        <f t="shared" si="18"/>
        <v>N</v>
      </c>
      <c r="P273" t="str">
        <f t="shared" si="19"/>
        <v>N</v>
      </c>
    </row>
    <row r="274" spans="1:16" ht="12.75">
      <c r="A274" s="54">
        <v>272</v>
      </c>
      <c r="B274" s="55">
        <v>380</v>
      </c>
      <c r="C274" s="56" t="s">
        <v>782</v>
      </c>
      <c r="D274" s="57" t="s">
        <v>360</v>
      </c>
      <c r="E274" s="58">
        <v>1961</v>
      </c>
      <c r="F274" s="59" t="s">
        <v>3</v>
      </c>
      <c r="G274" s="60" t="s">
        <v>314</v>
      </c>
      <c r="H274" s="61" t="s">
        <v>314</v>
      </c>
      <c r="I274" t="str">
        <f t="shared" si="16"/>
        <v>N</v>
      </c>
      <c r="J274" t="str">
        <f t="shared" si="17"/>
        <v>N</v>
      </c>
      <c r="K274" t="e">
        <f>IF(#REF!="A",IF($F274="A",$I$1,$P$1),$P$1)</f>
        <v>#REF!</v>
      </c>
      <c r="L274" t="e">
        <f>IF(#REF!="A",IF($F274="B",$I$1,$P$1),$P$1)</f>
        <v>#REF!</v>
      </c>
      <c r="M274" t="e">
        <f>IF(#REF!="A",IF($F274="C",$I$1,IF($F274="D",$I$1,IF($F274="E",$I$1,$P$1))),$P$1)</f>
        <v>#REF!</v>
      </c>
      <c r="N274" t="e">
        <f>IF(#REF!="A",IF($F274="F",$I$1,IF($F274="G",$I$1,IF($F274="H",$I$1,$P$1))),$P$1)</f>
        <v>#REF!</v>
      </c>
      <c r="O274" t="str">
        <f t="shared" si="18"/>
        <v>N</v>
      </c>
      <c r="P274" t="str">
        <f t="shared" si="19"/>
        <v>N</v>
      </c>
    </row>
    <row r="275" spans="1:16" ht="12.75">
      <c r="A275" s="54">
        <v>273</v>
      </c>
      <c r="B275" s="55">
        <v>381</v>
      </c>
      <c r="C275" s="56" t="s">
        <v>783</v>
      </c>
      <c r="D275" s="57" t="s">
        <v>784</v>
      </c>
      <c r="E275" s="58">
        <v>1968</v>
      </c>
      <c r="F275" s="59" t="s">
        <v>17</v>
      </c>
      <c r="G275" s="60" t="s">
        <v>314</v>
      </c>
      <c r="H275" s="61" t="s">
        <v>314</v>
      </c>
      <c r="I275" t="str">
        <f t="shared" si="16"/>
        <v>N</v>
      </c>
      <c r="J275" t="str">
        <f t="shared" si="17"/>
        <v>N</v>
      </c>
      <c r="K275" t="e">
        <f>IF(#REF!="A",IF($F275="A",$I$1,$P$1),$P$1)</f>
        <v>#REF!</v>
      </c>
      <c r="L275" t="e">
        <f>IF(#REF!="A",IF($F275="B",$I$1,$P$1),$P$1)</f>
        <v>#REF!</v>
      </c>
      <c r="M275" t="e">
        <f>IF(#REF!="A",IF($F275="C",$I$1,IF($F275="D",$I$1,IF($F275="E",$I$1,$P$1))),$P$1)</f>
        <v>#REF!</v>
      </c>
      <c r="N275" t="e">
        <f>IF(#REF!="A",IF($F275="F",$I$1,IF($F275="G",$I$1,IF($F275="H",$I$1,$P$1))),$P$1)</f>
        <v>#REF!</v>
      </c>
      <c r="O275" t="str">
        <f t="shared" si="18"/>
        <v>N</v>
      </c>
      <c r="P275" t="str">
        <f t="shared" si="19"/>
        <v>N</v>
      </c>
    </row>
    <row r="276" spans="1:16" ht="12.75">
      <c r="A276" s="46">
        <v>274</v>
      </c>
      <c r="B276" s="55">
        <v>382</v>
      </c>
      <c r="C276" s="56" t="s">
        <v>785</v>
      </c>
      <c r="D276" s="57" t="s">
        <v>786</v>
      </c>
      <c r="E276" s="58">
        <v>1965</v>
      </c>
      <c r="F276" s="59" t="s">
        <v>17</v>
      </c>
      <c r="G276" s="60" t="s">
        <v>11</v>
      </c>
      <c r="H276" s="61" t="s">
        <v>314</v>
      </c>
      <c r="I276" t="str">
        <f t="shared" si="16"/>
        <v>N</v>
      </c>
      <c r="J276" t="str">
        <f t="shared" si="17"/>
        <v>A</v>
      </c>
      <c r="K276" t="e">
        <f>IF(#REF!="A",IF($F276="A",$I$1,$P$1),$P$1)</f>
        <v>#REF!</v>
      </c>
      <c r="L276" t="e">
        <f>IF(#REF!="A",IF($F276="B",$I$1,$P$1),$P$1)</f>
        <v>#REF!</v>
      </c>
      <c r="M276" t="e">
        <f>IF(#REF!="A",IF($F276="C",$I$1,IF($F276="D",$I$1,IF($F276="E",$I$1,$P$1))),$P$1)</f>
        <v>#REF!</v>
      </c>
      <c r="N276" t="e">
        <f>IF(#REF!="A",IF($F276="F",$I$1,IF($F276="G",$I$1,IF($F276="H",$I$1,$P$1))),$P$1)</f>
        <v>#REF!</v>
      </c>
      <c r="O276" t="str">
        <f t="shared" si="18"/>
        <v>N</v>
      </c>
      <c r="P276" t="str">
        <f t="shared" si="19"/>
        <v>N</v>
      </c>
    </row>
    <row r="277" spans="1:16" ht="12.75">
      <c r="A277" s="54">
        <v>275</v>
      </c>
      <c r="B277" s="55">
        <v>383</v>
      </c>
      <c r="C277" s="56" t="s">
        <v>787</v>
      </c>
      <c r="D277" s="57" t="s">
        <v>788</v>
      </c>
      <c r="E277" s="58">
        <v>1972</v>
      </c>
      <c r="F277" s="59" t="s">
        <v>17</v>
      </c>
      <c r="G277" s="60" t="s">
        <v>314</v>
      </c>
      <c r="H277" s="61" t="s">
        <v>314</v>
      </c>
      <c r="I277" t="str">
        <f t="shared" si="16"/>
        <v>N</v>
      </c>
      <c r="J277" t="str">
        <f t="shared" si="17"/>
        <v>N</v>
      </c>
      <c r="K277" t="e">
        <f>IF(#REF!="A",IF($F277="A",$I$1,$P$1),$P$1)</f>
        <v>#REF!</v>
      </c>
      <c r="L277" t="e">
        <f>IF(#REF!="A",IF($F277="B",$I$1,$P$1),$P$1)</f>
        <v>#REF!</v>
      </c>
      <c r="M277" t="e">
        <f>IF(#REF!="A",IF($F277="C",$I$1,IF($F277="D",$I$1,IF($F277="E",$I$1,$P$1))),$P$1)</f>
        <v>#REF!</v>
      </c>
      <c r="N277" t="e">
        <f>IF(#REF!="A",IF($F277="F",$I$1,IF($F277="G",$I$1,IF($F277="H",$I$1,$P$1))),$P$1)</f>
        <v>#REF!</v>
      </c>
      <c r="O277" t="str">
        <f t="shared" si="18"/>
        <v>N</v>
      </c>
      <c r="P277" t="str">
        <f t="shared" si="19"/>
        <v>N</v>
      </c>
    </row>
    <row r="278" spans="1:16" ht="12.75">
      <c r="A278" s="54">
        <v>276</v>
      </c>
      <c r="B278" s="55">
        <v>384</v>
      </c>
      <c r="C278" s="56" t="s">
        <v>789</v>
      </c>
      <c r="D278" s="57" t="s">
        <v>375</v>
      </c>
      <c r="E278" s="58">
        <v>1970</v>
      </c>
      <c r="F278" s="59" t="s">
        <v>17</v>
      </c>
      <c r="G278" s="60" t="s">
        <v>314</v>
      </c>
      <c r="H278" s="61" t="s">
        <v>314</v>
      </c>
      <c r="I278" t="str">
        <f t="shared" si="16"/>
        <v>N</v>
      </c>
      <c r="J278" t="str">
        <f t="shared" si="17"/>
        <v>N</v>
      </c>
      <c r="K278" t="e">
        <f>IF(#REF!="A",IF($F278="A",$I$1,$P$1),$P$1)</f>
        <v>#REF!</v>
      </c>
      <c r="L278" t="e">
        <f>IF(#REF!="A",IF($F278="B",$I$1,$P$1),$P$1)</f>
        <v>#REF!</v>
      </c>
      <c r="M278" t="e">
        <f>IF(#REF!="A",IF($F278="C",$I$1,IF($F278="D",$I$1,IF($F278="E",$I$1,$P$1))),$P$1)</f>
        <v>#REF!</v>
      </c>
      <c r="N278" t="e">
        <f>IF(#REF!="A",IF($F278="F",$I$1,IF($F278="G",$I$1,IF($F278="H",$I$1,$P$1))),$P$1)</f>
        <v>#REF!</v>
      </c>
      <c r="O278" t="str">
        <f t="shared" si="18"/>
        <v>N</v>
      </c>
      <c r="P278" t="str">
        <f t="shared" si="19"/>
        <v>N</v>
      </c>
    </row>
    <row r="279" spans="1:16" ht="12.75">
      <c r="A279" s="46">
        <v>277</v>
      </c>
      <c r="B279" s="55">
        <v>388</v>
      </c>
      <c r="C279" s="56" t="s">
        <v>790</v>
      </c>
      <c r="D279" s="57" t="s">
        <v>375</v>
      </c>
      <c r="E279" s="58">
        <v>1965</v>
      </c>
      <c r="F279" s="59" t="s">
        <v>17</v>
      </c>
      <c r="G279" s="60" t="s">
        <v>314</v>
      </c>
      <c r="H279" s="61" t="s">
        <v>314</v>
      </c>
      <c r="I279" t="str">
        <f t="shared" si="16"/>
        <v>N</v>
      </c>
      <c r="J279" t="str">
        <f t="shared" si="17"/>
        <v>N</v>
      </c>
      <c r="K279" t="e">
        <f>IF(#REF!="A",IF($F279="A",$I$1,$P$1),$P$1)</f>
        <v>#REF!</v>
      </c>
      <c r="L279" t="e">
        <f>IF(#REF!="A",IF($F279="B",$I$1,$P$1),$P$1)</f>
        <v>#REF!</v>
      </c>
      <c r="M279" t="e">
        <f>IF(#REF!="A",IF($F279="C",$I$1,IF($F279="D",$I$1,IF($F279="E",$I$1,$P$1))),$P$1)</f>
        <v>#REF!</v>
      </c>
      <c r="N279" t="e">
        <f>IF(#REF!="A",IF($F279="F",$I$1,IF($F279="G",$I$1,IF($F279="H",$I$1,$P$1))),$P$1)</f>
        <v>#REF!</v>
      </c>
      <c r="O279" t="str">
        <f t="shared" si="18"/>
        <v>N</v>
      </c>
      <c r="P279" t="str">
        <f t="shared" si="19"/>
        <v>N</v>
      </c>
    </row>
    <row r="280" spans="1:16" ht="12.75">
      <c r="A280" s="54">
        <v>278</v>
      </c>
      <c r="B280" s="55">
        <v>389</v>
      </c>
      <c r="C280" s="56" t="s">
        <v>791</v>
      </c>
      <c r="D280" s="57" t="s">
        <v>792</v>
      </c>
      <c r="E280" s="58">
        <v>1968</v>
      </c>
      <c r="F280" s="59" t="s">
        <v>17</v>
      </c>
      <c r="G280" s="60" t="s">
        <v>314</v>
      </c>
      <c r="H280" s="61" t="s">
        <v>314</v>
      </c>
      <c r="I280" t="str">
        <f t="shared" si="16"/>
        <v>N</v>
      </c>
      <c r="J280" t="str">
        <f t="shared" si="17"/>
        <v>N</v>
      </c>
      <c r="K280" t="e">
        <f>IF(#REF!="A",IF($F280="A",$I$1,$P$1),$P$1)</f>
        <v>#REF!</v>
      </c>
      <c r="L280" t="e">
        <f>IF(#REF!="A",IF($F280="B",$I$1,$P$1),$P$1)</f>
        <v>#REF!</v>
      </c>
      <c r="M280" t="e">
        <f>IF(#REF!="A",IF($F280="C",$I$1,IF($F280="D",$I$1,IF($F280="E",$I$1,$P$1))),$P$1)</f>
        <v>#REF!</v>
      </c>
      <c r="N280" t="e">
        <f>IF(#REF!="A",IF($F280="F",$I$1,IF($F280="G",$I$1,IF($F280="H",$I$1,$P$1))),$P$1)</f>
        <v>#REF!</v>
      </c>
      <c r="O280" t="str">
        <f t="shared" si="18"/>
        <v>N</v>
      </c>
      <c r="P280" t="str">
        <f t="shared" si="19"/>
        <v>N</v>
      </c>
    </row>
    <row r="281" spans="1:16" ht="12.75">
      <c r="A281" s="54">
        <v>279</v>
      </c>
      <c r="B281" s="55">
        <v>390</v>
      </c>
      <c r="C281" s="56" t="s">
        <v>793</v>
      </c>
      <c r="D281" s="57" t="s">
        <v>794</v>
      </c>
      <c r="E281" s="58">
        <v>1982</v>
      </c>
      <c r="F281" s="59" t="s">
        <v>24</v>
      </c>
      <c r="G281" s="60" t="s">
        <v>314</v>
      </c>
      <c r="H281" s="61" t="s">
        <v>314</v>
      </c>
      <c r="I281" t="str">
        <f t="shared" si="16"/>
        <v>N</v>
      </c>
      <c r="J281" t="str">
        <f t="shared" si="17"/>
        <v>N</v>
      </c>
      <c r="K281" t="e">
        <f>IF(#REF!="A",IF($F281="A",$I$1,$P$1),$P$1)</f>
        <v>#REF!</v>
      </c>
      <c r="L281" t="e">
        <f>IF(#REF!="A",IF($F281="B",$I$1,$P$1),$P$1)</f>
        <v>#REF!</v>
      </c>
      <c r="M281" t="e">
        <f>IF(#REF!="A",IF($F281="C",$I$1,IF($F281="D",$I$1,IF($F281="E",$I$1,$P$1))),$P$1)</f>
        <v>#REF!</v>
      </c>
      <c r="N281" t="e">
        <f>IF(#REF!="A",IF($F281="F",$I$1,IF($F281="G",$I$1,IF($F281="H",$I$1,$P$1))),$P$1)</f>
        <v>#REF!</v>
      </c>
      <c r="O281" t="str">
        <f t="shared" si="18"/>
        <v>N</v>
      </c>
      <c r="P281" t="str">
        <f t="shared" si="19"/>
        <v>N</v>
      </c>
    </row>
    <row r="282" spans="1:16" ht="12.75">
      <c r="A282" s="46">
        <v>280</v>
      </c>
      <c r="B282" s="55">
        <v>392</v>
      </c>
      <c r="C282" s="56" t="s">
        <v>795</v>
      </c>
      <c r="D282" s="57" t="s">
        <v>796</v>
      </c>
      <c r="E282" s="58">
        <v>1981</v>
      </c>
      <c r="F282" s="59" t="s">
        <v>24</v>
      </c>
      <c r="G282" s="60" t="s">
        <v>314</v>
      </c>
      <c r="H282" s="61" t="s">
        <v>314</v>
      </c>
      <c r="I282" t="str">
        <f t="shared" si="16"/>
        <v>N</v>
      </c>
      <c r="J282" t="str">
        <f t="shared" si="17"/>
        <v>N</v>
      </c>
      <c r="K282" t="e">
        <f>IF(#REF!="A",IF($F282="A",$I$1,$P$1),$P$1)</f>
        <v>#REF!</v>
      </c>
      <c r="L282" t="e">
        <f>IF(#REF!="A",IF($F282="B",$I$1,$P$1),$P$1)</f>
        <v>#REF!</v>
      </c>
      <c r="M282" t="e">
        <f>IF(#REF!="A",IF($F282="C",$I$1,IF($F282="D",$I$1,IF($F282="E",$I$1,$P$1))),$P$1)</f>
        <v>#REF!</v>
      </c>
      <c r="N282" t="e">
        <f>IF(#REF!="A",IF($F282="F",$I$1,IF($F282="G",$I$1,IF($F282="H",$I$1,$P$1))),$P$1)</f>
        <v>#REF!</v>
      </c>
      <c r="O282" t="str">
        <f t="shared" si="18"/>
        <v>N</v>
      </c>
      <c r="P282" t="str">
        <f t="shared" si="19"/>
        <v>N</v>
      </c>
    </row>
    <row r="283" spans="1:16" ht="12.75">
      <c r="A283" s="54">
        <v>281</v>
      </c>
      <c r="B283" s="55">
        <v>393</v>
      </c>
      <c r="C283" s="56" t="s">
        <v>797</v>
      </c>
      <c r="D283" s="57" t="s">
        <v>798</v>
      </c>
      <c r="E283" s="58">
        <v>1981</v>
      </c>
      <c r="F283" s="59" t="s">
        <v>24</v>
      </c>
      <c r="G283" s="60" t="s">
        <v>314</v>
      </c>
      <c r="H283" s="61" t="s">
        <v>314</v>
      </c>
      <c r="I283" t="str">
        <f t="shared" si="16"/>
        <v>N</v>
      </c>
      <c r="J283" t="str">
        <f t="shared" si="17"/>
        <v>N</v>
      </c>
      <c r="K283" t="e">
        <f>IF(#REF!="A",IF($F283="A",$I$1,$P$1),$P$1)</f>
        <v>#REF!</v>
      </c>
      <c r="L283" t="e">
        <f>IF(#REF!="A",IF($F283="B",$I$1,$P$1),$P$1)</f>
        <v>#REF!</v>
      </c>
      <c r="M283" t="e">
        <f>IF(#REF!="A",IF($F283="C",$I$1,IF($F283="D",$I$1,IF($F283="E",$I$1,$P$1))),$P$1)</f>
        <v>#REF!</v>
      </c>
      <c r="N283" t="e">
        <f>IF(#REF!="A",IF($F283="F",$I$1,IF($F283="G",$I$1,IF($F283="H",$I$1,$P$1))),$P$1)</f>
        <v>#REF!</v>
      </c>
      <c r="O283" t="str">
        <f t="shared" si="18"/>
        <v>N</v>
      </c>
      <c r="P283" t="str">
        <f t="shared" si="19"/>
        <v>N</v>
      </c>
    </row>
    <row r="284" spans="1:16" ht="12.75">
      <c r="A284" s="54">
        <v>282</v>
      </c>
      <c r="B284" s="55">
        <v>396</v>
      </c>
      <c r="C284" s="56" t="s">
        <v>799</v>
      </c>
      <c r="D284" s="57" t="s">
        <v>568</v>
      </c>
      <c r="E284" s="58">
        <v>1980</v>
      </c>
      <c r="F284" s="59" t="s">
        <v>24</v>
      </c>
      <c r="G284" s="60" t="s">
        <v>314</v>
      </c>
      <c r="H284" s="61" t="s">
        <v>314</v>
      </c>
      <c r="I284" t="str">
        <f t="shared" si="16"/>
        <v>N</v>
      </c>
      <c r="J284" t="str">
        <f t="shared" si="17"/>
        <v>N</v>
      </c>
      <c r="K284" t="e">
        <f>IF(#REF!="A",IF($F284="A",$I$1,$P$1),$P$1)</f>
        <v>#REF!</v>
      </c>
      <c r="L284" t="e">
        <f>IF(#REF!="A",IF($F284="B",$I$1,$P$1),$P$1)</f>
        <v>#REF!</v>
      </c>
      <c r="M284" t="e">
        <f>IF(#REF!="A",IF($F284="C",$I$1,IF($F284="D",$I$1,IF($F284="E",$I$1,$P$1))),$P$1)</f>
        <v>#REF!</v>
      </c>
      <c r="N284" t="e">
        <f>IF(#REF!="A",IF($F284="F",$I$1,IF($F284="G",$I$1,IF($F284="H",$I$1,$P$1))),$P$1)</f>
        <v>#REF!</v>
      </c>
      <c r="O284" t="str">
        <f t="shared" si="18"/>
        <v>N</v>
      </c>
      <c r="P284" t="str">
        <f t="shared" si="19"/>
        <v>N</v>
      </c>
    </row>
    <row r="285" spans="1:16" ht="12.75">
      <c r="A285" s="46">
        <v>283</v>
      </c>
      <c r="B285" s="55">
        <v>397</v>
      </c>
      <c r="C285" s="56" t="s">
        <v>800</v>
      </c>
      <c r="D285" s="57" t="s">
        <v>375</v>
      </c>
      <c r="E285" s="58">
        <v>1990</v>
      </c>
      <c r="F285" s="59" t="s">
        <v>24</v>
      </c>
      <c r="G285" s="60" t="s">
        <v>314</v>
      </c>
      <c r="H285" s="61" t="s">
        <v>314</v>
      </c>
      <c r="I285" t="str">
        <f t="shared" si="16"/>
        <v>N</v>
      </c>
      <c r="J285" t="str">
        <f t="shared" si="17"/>
        <v>N</v>
      </c>
      <c r="K285" t="e">
        <f>IF(#REF!="A",IF($F285="A",$I$1,$P$1),$P$1)</f>
        <v>#REF!</v>
      </c>
      <c r="L285" t="e">
        <f>IF(#REF!="A",IF($F285="B",$I$1,$P$1),$P$1)</f>
        <v>#REF!</v>
      </c>
      <c r="M285" t="e">
        <f>IF(#REF!="A",IF($F285="C",$I$1,IF($F285="D",$I$1,IF($F285="E",$I$1,$P$1))),$P$1)</f>
        <v>#REF!</v>
      </c>
      <c r="N285" t="e">
        <f>IF(#REF!="A",IF($F285="F",$I$1,IF($F285="G",$I$1,IF($F285="H",$I$1,$P$1))),$P$1)</f>
        <v>#REF!</v>
      </c>
      <c r="O285" t="str">
        <f t="shared" si="18"/>
        <v>N</v>
      </c>
      <c r="P285" t="str">
        <f t="shared" si="19"/>
        <v>N</v>
      </c>
    </row>
    <row r="286" spans="1:16" ht="12.75">
      <c r="A286" s="54">
        <v>284</v>
      </c>
      <c r="B286" s="55">
        <v>399</v>
      </c>
      <c r="C286" s="56" t="s">
        <v>801</v>
      </c>
      <c r="D286" s="57" t="s">
        <v>802</v>
      </c>
      <c r="E286" s="58">
        <v>1981</v>
      </c>
      <c r="F286" s="59" t="s">
        <v>24</v>
      </c>
      <c r="G286" s="60" t="s">
        <v>314</v>
      </c>
      <c r="H286" s="61" t="s">
        <v>314</v>
      </c>
      <c r="I286" t="str">
        <f t="shared" si="16"/>
        <v>N</v>
      </c>
      <c r="J286" t="str">
        <f t="shared" si="17"/>
        <v>N</v>
      </c>
      <c r="K286" t="e">
        <f>IF(#REF!="A",IF($F286="A",$I$1,$P$1),$P$1)</f>
        <v>#REF!</v>
      </c>
      <c r="L286" t="e">
        <f>IF(#REF!="A",IF($F286="B",$I$1,$P$1),$P$1)</f>
        <v>#REF!</v>
      </c>
      <c r="M286" t="e">
        <f>IF(#REF!="A",IF($F286="C",$I$1,IF($F286="D",$I$1,IF($F286="E",$I$1,$P$1))),$P$1)</f>
        <v>#REF!</v>
      </c>
      <c r="N286" t="e">
        <f>IF(#REF!="A",IF($F286="F",$I$1,IF($F286="G",$I$1,IF($F286="H",$I$1,$P$1))),$P$1)</f>
        <v>#REF!</v>
      </c>
      <c r="O286" t="str">
        <f t="shared" si="18"/>
        <v>N</v>
      </c>
      <c r="P286" t="str">
        <f t="shared" si="19"/>
        <v>N</v>
      </c>
    </row>
    <row r="287" spans="1:16" ht="12.75">
      <c r="A287" s="54">
        <v>285</v>
      </c>
      <c r="B287" s="55">
        <v>400</v>
      </c>
      <c r="C287" s="56" t="s">
        <v>803</v>
      </c>
      <c r="D287" s="57" t="s">
        <v>714</v>
      </c>
      <c r="E287" s="58">
        <v>1983</v>
      </c>
      <c r="F287" s="59" t="s">
        <v>24</v>
      </c>
      <c r="G287" s="60" t="s">
        <v>314</v>
      </c>
      <c r="H287" s="61" t="s">
        <v>314</v>
      </c>
      <c r="I287" t="str">
        <f t="shared" si="16"/>
        <v>N</v>
      </c>
      <c r="J287" t="str">
        <f t="shared" si="17"/>
        <v>N</v>
      </c>
      <c r="K287" t="e">
        <f>IF(#REF!="A",IF($F287="A",$I$1,$P$1),$P$1)</f>
        <v>#REF!</v>
      </c>
      <c r="L287" t="e">
        <f>IF(#REF!="A",IF($F287="B",$I$1,$P$1),$P$1)</f>
        <v>#REF!</v>
      </c>
      <c r="M287" t="e">
        <f>IF(#REF!="A",IF($F287="C",$I$1,IF($F287="D",$I$1,IF($F287="E",$I$1,$P$1))),$P$1)</f>
        <v>#REF!</v>
      </c>
      <c r="N287" t="e">
        <f>IF(#REF!="A",IF($F287="F",$I$1,IF($F287="G",$I$1,IF($F287="H",$I$1,$P$1))),$P$1)</f>
        <v>#REF!</v>
      </c>
      <c r="O287" t="str">
        <f t="shared" si="18"/>
        <v>N</v>
      </c>
      <c r="P287" t="str">
        <f t="shared" si="19"/>
        <v>N</v>
      </c>
    </row>
    <row r="288" spans="1:16" ht="12.75">
      <c r="A288" s="54">
        <v>131</v>
      </c>
      <c r="B288" s="55">
        <v>500</v>
      </c>
      <c r="C288" s="56" t="s">
        <v>1067</v>
      </c>
      <c r="D288" s="57"/>
      <c r="E288" s="58"/>
      <c r="F288" s="64" t="s">
        <v>1068</v>
      </c>
      <c r="G288" s="65" t="s">
        <v>314</v>
      </c>
      <c r="H288" s="66" t="s">
        <v>314</v>
      </c>
      <c r="I288" t="str">
        <f t="shared" si="16"/>
        <v>N</v>
      </c>
      <c r="J288" t="str">
        <f t="shared" si="17"/>
        <v>N</v>
      </c>
      <c r="K288" t="e">
        <f>IF(#REF!="A",IF($F288="A",$I$1,$P$1),$P$1)</f>
        <v>#REF!</v>
      </c>
      <c r="L288" t="e">
        <f>IF(#REF!="A",IF($F288="B",$I$1,$P$1),$P$1)</f>
        <v>#REF!</v>
      </c>
      <c r="M288" t="e">
        <f>IF(#REF!="A",IF($F288="C",$I$1,IF($F288="D",$I$1,IF($F288="E",$I$1,$P$1))),$P$1)</f>
        <v>#REF!</v>
      </c>
      <c r="N288" t="e">
        <f>IF(#REF!="A",IF($F288="F",$I$1,IF($F288="G",$I$1,IF($F288="H",$I$1,$P$1))),$P$1)</f>
        <v>#REF!</v>
      </c>
      <c r="O288" t="str">
        <f t="shared" si="18"/>
        <v>N</v>
      </c>
      <c r="P288" t="str">
        <f t="shared" si="19"/>
        <v>N</v>
      </c>
    </row>
    <row r="302" ht="12.75">
      <c r="C302" s="69" t="s">
        <v>804</v>
      </c>
    </row>
    <row r="303" spans="3:4" ht="12.75">
      <c r="C303" s="69" t="s">
        <v>805</v>
      </c>
      <c r="D303" s="69" t="s">
        <v>806</v>
      </c>
    </row>
    <row r="304" spans="3:4" ht="12.75">
      <c r="C304" s="69" t="s">
        <v>807</v>
      </c>
      <c r="D304" s="69" t="s">
        <v>808</v>
      </c>
    </row>
    <row r="305" spans="3:4" ht="12.75">
      <c r="C305" s="69" t="s">
        <v>809</v>
      </c>
      <c r="D305" t="s">
        <v>810</v>
      </c>
    </row>
    <row r="306" spans="3:4" ht="12.75">
      <c r="C306" s="69" t="s">
        <v>811</v>
      </c>
      <c r="D306" s="69" t="s">
        <v>812</v>
      </c>
    </row>
    <row r="307" spans="3:4" ht="12.75">
      <c r="C307" s="69" t="s">
        <v>813</v>
      </c>
      <c r="D307" t="s">
        <v>814</v>
      </c>
    </row>
    <row r="308" ht="12.75">
      <c r="D308" s="69" t="s">
        <v>815</v>
      </c>
    </row>
  </sheetData>
  <autoFilter ref="A2:P288"/>
  <mergeCells count="1">
    <mergeCell ref="A1:E1"/>
  </mergeCells>
  <printOptions/>
  <pageMargins left="0.30972222222222223" right="0.2902777777777778" top="0.7902777777777779" bottom="0.9840277777777778" header="0.5118055555555556" footer="0.49236111111111114"/>
  <pageSetup horizontalDpi="300" verticalDpi="300" orientation="landscape" paperSize="9"/>
  <headerFooter alignWithMargins="0">
    <oddFooter>&amp;Lttiimm@centrum.cz&amp;CStránka &amp;P z &amp;N&amp;Rhttp://pecky10km.wz.cz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1">
      <selection activeCell="F10" sqref="F10"/>
    </sheetView>
  </sheetViews>
  <sheetFormatPr defaultColWidth="9.00390625" defaultRowHeight="12.75"/>
  <cols>
    <col min="1" max="1" width="6.625" style="78" customWidth="1"/>
    <col min="2" max="2" width="14.00390625" style="28" customWidth="1"/>
    <col min="6" max="6" width="14.375" style="0" customWidth="1"/>
    <col min="8" max="8" width="28.125" style="0" customWidth="1"/>
  </cols>
  <sheetData>
    <row r="3" spans="1:2" ht="12.75">
      <c r="A3" s="79" t="s">
        <v>932</v>
      </c>
      <c r="B3" s="80" t="s">
        <v>933</v>
      </c>
    </row>
    <row r="4" spans="1:2" ht="12.75">
      <c r="A4" s="78" t="s">
        <v>11</v>
      </c>
      <c r="B4" s="28">
        <v>0.020439814814814817</v>
      </c>
    </row>
    <row r="5" spans="1:2" ht="12.75">
      <c r="A5" s="78" t="s">
        <v>12</v>
      </c>
      <c r="B5" s="28">
        <v>0.021863425925925925</v>
      </c>
    </row>
    <row r="6" spans="1:6" ht="12.75">
      <c r="A6" s="78" t="s">
        <v>13</v>
      </c>
      <c r="B6" s="28">
        <v>0.02342592592592593</v>
      </c>
      <c r="F6" s="28"/>
    </row>
    <row r="7" spans="1:2" ht="12.75">
      <c r="A7" s="78" t="s">
        <v>14</v>
      </c>
      <c r="B7" s="28">
        <v>0.025543981481481483</v>
      </c>
    </row>
    <row r="8" spans="1:2" ht="12.75">
      <c r="A8" s="78" t="s">
        <v>15</v>
      </c>
      <c r="B8" s="28">
        <v>0.027777777777777776</v>
      </c>
    </row>
    <row r="9" spans="1:6" ht="12.75">
      <c r="A9" s="78" t="s">
        <v>24</v>
      </c>
      <c r="B9" s="28">
        <v>0.024189814814814817</v>
      </c>
      <c r="F9" s="28">
        <f ca="1">NOW()</f>
        <v>39520.90534722222</v>
      </c>
    </row>
    <row r="10" spans="1:6" ht="12.75">
      <c r="A10" s="78" t="s">
        <v>17</v>
      </c>
      <c r="B10" s="28">
        <v>0.0249537037037037</v>
      </c>
      <c r="F10" s="28"/>
    </row>
    <row r="11" spans="1:6" ht="12.75">
      <c r="A11" s="78" t="s">
        <v>3</v>
      </c>
      <c r="B11" s="28">
        <v>0.02884259259259259</v>
      </c>
      <c r="F11" s="28"/>
    </row>
    <row r="12" ht="12.75">
      <c r="F12" s="28"/>
    </row>
    <row r="13" ht="12.75">
      <c r="F13" s="81"/>
    </row>
    <row r="14" ht="12.75">
      <c r="F14" s="28"/>
    </row>
    <row r="15" ht="12.75">
      <c r="F15" s="28"/>
    </row>
    <row r="16" ht="12.75">
      <c r="F16" s="28"/>
    </row>
    <row r="17" ht="12.75">
      <c r="F17" s="28"/>
    </row>
    <row r="18" ht="12.75">
      <c r="F18" s="28"/>
    </row>
    <row r="19" ht="12.75">
      <c r="F19" s="28"/>
    </row>
    <row r="20" ht="12.75">
      <c r="F20" s="2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</cp:lastModifiedBy>
  <cp:lastPrinted>2008-03-13T20:31:24Z</cp:lastPrinted>
  <dcterms:created xsi:type="dcterms:W3CDTF">2008-03-09T18:15:11Z</dcterms:created>
  <dcterms:modified xsi:type="dcterms:W3CDTF">2008-03-13T20:45:06Z</dcterms:modified>
  <cp:category/>
  <cp:version/>
  <cp:contentType/>
  <cp:contentStatus/>
</cp:coreProperties>
</file>