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3775" windowHeight="10170" activeTab="0"/>
  </bookViews>
  <sheets>
    <sheet name="5 kolo" sheetId="1" r:id="rId1"/>
    <sheet name="bodový stav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<sst xmlns="http://schemas.openxmlformats.org/spreadsheetml/2006/main" count="775" uniqueCount="244">
  <si>
    <t xml:space="preserve">303. start historie BĚKODO </t>
  </si>
  <si>
    <t>23. ročník BĚKODO 2009</t>
  </si>
  <si>
    <t>kategorie</t>
  </si>
  <si>
    <t>muži</t>
  </si>
  <si>
    <t>ženy</t>
  </si>
  <si>
    <t>5. kolo - středa 29.4.</t>
  </si>
  <si>
    <t>15 - 29 let</t>
  </si>
  <si>
    <t>30 - 39 let</t>
  </si>
  <si>
    <t>40 - 49 let</t>
  </si>
  <si>
    <t>50 - 59 let</t>
  </si>
  <si>
    <t>60 a více let</t>
  </si>
  <si>
    <t>15- 34 let</t>
  </si>
  <si>
    <t>35- 49 let</t>
  </si>
  <si>
    <t>50 a více let</t>
  </si>
  <si>
    <t>Teplice - Doubravka 4 530 m</t>
  </si>
  <si>
    <t>poř</t>
  </si>
  <si>
    <t>PK</t>
  </si>
  <si>
    <t>jméno</t>
  </si>
  <si>
    <t>nar</t>
  </si>
  <si>
    <t>čas</t>
  </si>
  <si>
    <t>kat</t>
  </si>
  <si>
    <t>PB</t>
  </si>
  <si>
    <t>oddíl</t>
  </si>
  <si>
    <t>pozn.</t>
  </si>
  <si>
    <t>M1</t>
  </si>
  <si>
    <t>M2</t>
  </si>
  <si>
    <t>M3</t>
  </si>
  <si>
    <t>M4</t>
  </si>
  <si>
    <t>M5</t>
  </si>
  <si>
    <t>Ž1</t>
  </si>
  <si>
    <t>Ž2</t>
  </si>
  <si>
    <t>Ž3</t>
  </si>
  <si>
    <t>Adamec Jan</t>
  </si>
  <si>
    <t>Loko Tce - LB</t>
  </si>
  <si>
    <t>Štochl Jan</t>
  </si>
  <si>
    <t xml:space="preserve">Zouhar Filip </t>
  </si>
  <si>
    <t>Glassman TT Teplice</t>
  </si>
  <si>
    <t>Nový Pavel</t>
  </si>
  <si>
    <t>TRI STAR Kučera</t>
  </si>
  <si>
    <t xml:space="preserve">Veselý Petr </t>
  </si>
  <si>
    <t>Růžička Vladimír</t>
  </si>
  <si>
    <t>Ústí nad Labem</t>
  </si>
  <si>
    <t>Malkovský Michal</t>
  </si>
  <si>
    <t>Vaněk Jakub</t>
  </si>
  <si>
    <t xml:space="preserve">Laibl Aleš </t>
  </si>
  <si>
    <t>BK BĚKODO Teplice</t>
  </si>
  <si>
    <t>Matěcha Míra st.</t>
  </si>
  <si>
    <t>TJ Hvězda Trnovany</t>
  </si>
  <si>
    <t>Vlček Jiří</t>
  </si>
  <si>
    <t>Povrly</t>
  </si>
  <si>
    <t>Olšer Tomáš</t>
  </si>
  <si>
    <t>AK Duchcov</t>
  </si>
  <si>
    <t xml:space="preserve">Vorlíček Petr </t>
  </si>
  <si>
    <t>Novakovský Jan</t>
  </si>
  <si>
    <t>Staroselský Konstantin</t>
  </si>
  <si>
    <t>Hamala Milan</t>
  </si>
  <si>
    <t>Teplice</t>
  </si>
  <si>
    <t>Polák David</t>
  </si>
  <si>
    <t>Oppelt Michal</t>
  </si>
  <si>
    <t>Richter Martin</t>
  </si>
  <si>
    <t>SPONA Teplice</t>
  </si>
  <si>
    <t>Kraus František</t>
  </si>
  <si>
    <t>Jarolímek Jan</t>
  </si>
  <si>
    <t>Majer Pavel</t>
  </si>
  <si>
    <t>Nový Milan</t>
  </si>
  <si>
    <t>Leitermann David</t>
  </si>
  <si>
    <t>RegalBike</t>
  </si>
  <si>
    <t>Korec Martin st.</t>
  </si>
  <si>
    <t xml:space="preserve">Hampl Michal </t>
  </si>
  <si>
    <t xml:space="preserve">Sova Jaroslav </t>
  </si>
  <si>
    <t>USK VŠEM UL</t>
  </si>
  <si>
    <t>Zemanová Dagmar</t>
  </si>
  <si>
    <t>Atletika Písek</t>
  </si>
  <si>
    <t>Novák Jiří</t>
  </si>
  <si>
    <t>Kanta Tomáš</t>
  </si>
  <si>
    <t>SDH Duchcov</t>
  </si>
  <si>
    <t xml:space="preserve">Dolanský Pavel </t>
  </si>
  <si>
    <t>Farda Petr</t>
  </si>
  <si>
    <t>Sršňová Miroslava</t>
  </si>
  <si>
    <t>Michna David</t>
  </si>
  <si>
    <t>Souček Jarda</t>
  </si>
  <si>
    <t>Fardová Lenka</t>
  </si>
  <si>
    <t>Tóth Marek</t>
  </si>
  <si>
    <t>Kantová Kamila</t>
  </si>
  <si>
    <t>Krupka</t>
  </si>
  <si>
    <t>Horáček Adam</t>
  </si>
  <si>
    <t>Nováková Kateřina</t>
  </si>
  <si>
    <t>Koucká Martina</t>
  </si>
  <si>
    <t>Lukeš Radek</t>
  </si>
  <si>
    <t>Smilová Jindřiška</t>
  </si>
  <si>
    <t>Veselá Lenka</t>
  </si>
  <si>
    <t>SŠS Teplice</t>
  </si>
  <si>
    <t>Štěpánek Alois</t>
  </si>
  <si>
    <t>Kantová Olga</t>
  </si>
  <si>
    <t>24:14</t>
  </si>
  <si>
    <t>SDH Unčín</t>
  </si>
  <si>
    <t>Benedikt Míra</t>
  </si>
  <si>
    <t>24:16</t>
  </si>
  <si>
    <t>Kreml Bohumil</t>
  </si>
  <si>
    <t>24:17</t>
  </si>
  <si>
    <t>Most</t>
  </si>
  <si>
    <t>Koželuh Pavel</t>
  </si>
  <si>
    <t>24:29</t>
  </si>
  <si>
    <t xml:space="preserve">Richterová Martina </t>
  </si>
  <si>
    <t>24:54</t>
  </si>
  <si>
    <t xml:space="preserve">Zouhar Jura </t>
  </si>
  <si>
    <t>25.32</t>
  </si>
  <si>
    <t>Falk Pavel</t>
  </si>
  <si>
    <t>25:26</t>
  </si>
  <si>
    <t xml:space="preserve">Dončevová Hana </t>
  </si>
  <si>
    <t>25:36</t>
  </si>
  <si>
    <t>Süsserová Lucie</t>
  </si>
  <si>
    <t>26:14</t>
  </si>
  <si>
    <t>Šatalík Stanislav</t>
  </si>
  <si>
    <t>32:45</t>
  </si>
  <si>
    <t>Polívková Marie</t>
  </si>
  <si>
    <t>33:59</t>
  </si>
  <si>
    <t>Štěpánková Bohunka</t>
  </si>
  <si>
    <t>35+</t>
  </si>
  <si>
    <t>Stracený Milan</t>
  </si>
  <si>
    <t>6. kolo - středa 6. května od 18:00 hod</t>
  </si>
  <si>
    <t>Bodový stav po 5. kole</t>
  </si>
  <si>
    <t>P</t>
  </si>
  <si>
    <t>R</t>
  </si>
  <si>
    <t>příslušnost</t>
  </si>
  <si>
    <t>NLČ</t>
  </si>
  <si>
    <t>c</t>
  </si>
  <si>
    <t>10 nej</t>
  </si>
  <si>
    <t>Č1</t>
  </si>
  <si>
    <t>Č2</t>
  </si>
  <si>
    <t>Č3</t>
  </si>
  <si>
    <t>Č4</t>
  </si>
  <si>
    <t>Č5</t>
  </si>
  <si>
    <t>Č6</t>
  </si>
  <si>
    <t>Č7</t>
  </si>
  <si>
    <t>Č8</t>
  </si>
  <si>
    <t>Č9</t>
  </si>
  <si>
    <t>Č10</t>
  </si>
  <si>
    <t>Č11</t>
  </si>
  <si>
    <t>Č12</t>
  </si>
  <si>
    <t>Č13</t>
  </si>
  <si>
    <t>Č14</t>
  </si>
  <si>
    <t>Č15</t>
  </si>
  <si>
    <t>Vytlačil Stanislav</t>
  </si>
  <si>
    <t>AK Most</t>
  </si>
  <si>
    <t>Dycka Petr</t>
  </si>
  <si>
    <t>Hamr Jan</t>
  </si>
  <si>
    <t>Dukla Liberec</t>
  </si>
  <si>
    <t>Havel Aleš</t>
  </si>
  <si>
    <t>Matěcha Miroslav</t>
  </si>
  <si>
    <t>Kafka Martin</t>
  </si>
  <si>
    <t>Škorvaga Daniel</t>
  </si>
  <si>
    <t>Tudor Daniel</t>
  </si>
  <si>
    <t>SK MP Kadaň</t>
  </si>
  <si>
    <t>Hudec Jakub</t>
  </si>
  <si>
    <t>25:09</t>
  </si>
  <si>
    <t>25:49</t>
  </si>
  <si>
    <t>37:24</t>
  </si>
  <si>
    <t>Glumbík Karel</t>
  </si>
  <si>
    <t xml:space="preserve">Stádník Petr </t>
  </si>
  <si>
    <t>Ernest Miroslav</t>
  </si>
  <si>
    <t>Dubí</t>
  </si>
  <si>
    <t>Herman Milan</t>
  </si>
  <si>
    <t>Janík Tomáš</t>
  </si>
  <si>
    <t>Knínice</t>
  </si>
  <si>
    <t>Veselý Miroslav</t>
  </si>
  <si>
    <t>Rönisch Martin</t>
  </si>
  <si>
    <t>Pek Dalibor</t>
  </si>
  <si>
    <t>27:52</t>
  </si>
  <si>
    <t>19:09</t>
  </si>
  <si>
    <t>22:40</t>
  </si>
  <si>
    <t>26:04</t>
  </si>
  <si>
    <t>28:26</t>
  </si>
  <si>
    <t>24:43</t>
  </si>
  <si>
    <t>24:34</t>
  </si>
  <si>
    <t>26:01</t>
  </si>
  <si>
    <t>26:48</t>
  </si>
  <si>
    <t>25:18</t>
  </si>
  <si>
    <t>Zeleňák Dušan</t>
  </si>
  <si>
    <t>25:46</t>
  </si>
  <si>
    <t>Škorvaga Josef</t>
  </si>
  <si>
    <t>23:02</t>
  </si>
  <si>
    <t>Bauckmann Míra</t>
  </si>
  <si>
    <t>AK Krupka</t>
  </si>
  <si>
    <t>Tyl Petr</t>
  </si>
  <si>
    <t>BK Louny</t>
  </si>
  <si>
    <t>Varchola Milan</t>
  </si>
  <si>
    <t>Cuprum Povrly</t>
  </si>
  <si>
    <t xml:space="preserve">Olah Dušan </t>
  </si>
  <si>
    <t xml:space="preserve">Šulo Antonín </t>
  </si>
  <si>
    <t>x</t>
  </si>
  <si>
    <t>26:22</t>
  </si>
  <si>
    <t>25:20</t>
  </si>
  <si>
    <t xml:space="preserve">Vorlíček Rudolf </t>
  </si>
  <si>
    <t>25:57</t>
  </si>
  <si>
    <t>35 +</t>
  </si>
  <si>
    <t>Kittl Alois</t>
  </si>
  <si>
    <t>Loko Tce - turisti</t>
  </si>
  <si>
    <t>26:07</t>
  </si>
  <si>
    <t>24:39</t>
  </si>
  <si>
    <t>Čutíková Veronika</t>
  </si>
  <si>
    <t>TJ Krupka</t>
  </si>
  <si>
    <t>24:35</t>
  </si>
  <si>
    <t>24:27</t>
  </si>
  <si>
    <t>25:28</t>
  </si>
  <si>
    <t>25:53</t>
  </si>
  <si>
    <t>24:51</t>
  </si>
  <si>
    <t>Luxová Pavlína</t>
  </si>
  <si>
    <t>24:53</t>
  </si>
  <si>
    <t>25:51</t>
  </si>
  <si>
    <t>26:12</t>
  </si>
  <si>
    <t>26:15</t>
  </si>
  <si>
    <t>26:00</t>
  </si>
  <si>
    <t>26:52</t>
  </si>
  <si>
    <t>26:23</t>
  </si>
  <si>
    <t>Ostrihoňová Martina</t>
  </si>
  <si>
    <t>33+</t>
  </si>
  <si>
    <t>Dusilová Petra</t>
  </si>
  <si>
    <t>26:28</t>
  </si>
  <si>
    <t>26:17</t>
  </si>
  <si>
    <t>25:30</t>
  </si>
  <si>
    <t>26:03</t>
  </si>
  <si>
    <t>Vápeníková Jana</t>
  </si>
  <si>
    <t>Ústí - Brná</t>
  </si>
  <si>
    <t>22.24</t>
  </si>
  <si>
    <t>24:06</t>
  </si>
  <si>
    <t>24:01</t>
  </si>
  <si>
    <t>Vondráková Jana</t>
  </si>
  <si>
    <t>40+</t>
  </si>
  <si>
    <t>26:05</t>
  </si>
  <si>
    <t xml:space="preserve">Lédlová Naděžda </t>
  </si>
  <si>
    <t>26:51</t>
  </si>
  <si>
    <t>28:05</t>
  </si>
  <si>
    <t>27:45</t>
  </si>
  <si>
    <t>26:58</t>
  </si>
  <si>
    <t>35:16</t>
  </si>
  <si>
    <t>Kittlová Růžena</t>
  </si>
  <si>
    <t>27:37</t>
  </si>
  <si>
    <t>CELKEM</t>
  </si>
  <si>
    <t>celkem</t>
  </si>
  <si>
    <t>C muži</t>
  </si>
  <si>
    <t>C ženy</t>
  </si>
  <si>
    <t>nováček</t>
  </si>
  <si>
    <t>pr.1 km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</si>
</sst>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h:mm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Calibri"/>
      <family val="2"/>
    </font>
    <font>
      <sz val="9"/>
      <name val="Calibri"/>
      <family val="2"/>
    </font>
    <font>
      <sz val="7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sz val="10"/>
      <name val="Arial CE"/>
      <family val="2"/>
    </font>
    <font>
      <b/>
      <sz val="11"/>
      <name val="Calibri"/>
      <family val="2"/>
    </font>
    <font>
      <sz val="11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4"/>
      <name val="Calibri"/>
      <family val="2"/>
    </font>
    <font>
      <b/>
      <sz val="20"/>
      <name val="Calibri"/>
      <family val="2"/>
    </font>
    <font>
      <sz val="20"/>
      <color indexed="8"/>
      <name val="Calibri"/>
      <family val="2"/>
    </font>
    <font>
      <i/>
      <sz val="8"/>
      <name val="Calibri"/>
      <family val="2"/>
    </font>
    <font>
      <i/>
      <sz val="10"/>
      <name val="Calibri"/>
      <family val="2"/>
    </font>
    <font>
      <b/>
      <i/>
      <sz val="10"/>
      <name val="Calibri"/>
      <family val="2"/>
    </font>
    <font>
      <strike/>
      <sz val="10"/>
      <name val="Calibri"/>
      <family val="2"/>
    </font>
    <font>
      <b/>
      <sz val="10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20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7"/>
        <bgColor indexed="64"/>
      </patternFill>
    </fill>
  </fills>
  <borders count="1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/>
      <right/>
      <top style="hair"/>
      <bottom style="hair"/>
    </border>
    <border>
      <left/>
      <right/>
      <top style="hair"/>
      <bottom style="thin"/>
    </border>
    <border>
      <left/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/>
      <top/>
      <bottom style="hair"/>
    </border>
    <border>
      <left style="thin"/>
      <right style="thin"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thin"/>
      <top/>
      <bottom style="hair"/>
    </border>
    <border>
      <left style="thin"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/>
      <top style="thin"/>
      <bottom style="thin"/>
    </border>
    <border>
      <left/>
      <right style="thin"/>
      <top style="thin"/>
      <bottom style="thin"/>
    </border>
    <border>
      <left/>
      <right style="hair"/>
      <top style="thin"/>
      <bottom style="thin"/>
    </border>
    <border>
      <left style="medium"/>
      <right/>
      <top style="thin"/>
      <bottom style="thin"/>
    </border>
    <border>
      <left style="hair"/>
      <right style="thin"/>
      <top style="thin"/>
      <bottom style="thin"/>
    </border>
    <border>
      <left/>
      <right style="thin"/>
      <top style="hair"/>
      <bottom style="hair"/>
    </border>
    <border>
      <left style="medium"/>
      <right/>
      <top style="hair"/>
      <bottom style="hair"/>
    </border>
    <border>
      <left/>
      <right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hair"/>
      <right/>
      <top style="hair"/>
      <bottom/>
    </border>
    <border>
      <left style="thin"/>
      <right style="thin"/>
      <top style="hair"/>
      <bottom/>
    </border>
    <border>
      <left/>
      <right style="hair"/>
      <top style="hair"/>
      <bottom/>
    </border>
    <border>
      <left style="hair"/>
      <right style="hair"/>
      <top style="hair"/>
      <bottom/>
    </border>
    <border>
      <left/>
      <right style="thin"/>
      <top style="hair"/>
      <bottom/>
    </border>
    <border>
      <left style="thin"/>
      <right style="hair"/>
      <top style="hair"/>
      <bottom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/>
      <top style="thin"/>
      <bottom style="hair"/>
    </border>
    <border>
      <left style="thin"/>
      <right style="thin"/>
      <top style="thin"/>
      <bottom style="hair"/>
    </border>
    <border>
      <left/>
      <right style="thin"/>
      <top style="thin"/>
      <bottom style="hair"/>
    </border>
    <border>
      <left/>
      <right style="hair"/>
      <top style="thin"/>
      <bottom style="hair"/>
    </border>
    <border>
      <left style="medium"/>
      <right/>
      <top style="thin"/>
      <bottom style="hair"/>
    </border>
    <border>
      <left style="hair"/>
      <right style="thin"/>
      <top style="thin"/>
      <bottom style="hair"/>
    </border>
    <border>
      <left style="medium"/>
      <right/>
      <top style="hair"/>
      <bottom style="thin"/>
    </border>
    <border>
      <left/>
      <right style="thin"/>
      <top/>
      <bottom style="hair"/>
    </border>
    <border>
      <left style="medium"/>
      <right/>
      <top/>
      <bottom style="hair"/>
    </border>
    <border>
      <left style="thin"/>
      <right/>
      <top style="hair"/>
      <bottom style="hair"/>
    </border>
    <border>
      <left style="thin"/>
      <right/>
      <top/>
      <bottom style="hair"/>
    </border>
    <border>
      <left style="hair"/>
      <right style="thin"/>
      <top style="hair"/>
      <bottom/>
    </border>
    <border>
      <left style="thin"/>
      <right style="thin"/>
      <top/>
      <bottom/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thin"/>
      <top/>
      <bottom style="hair">
        <color indexed="8"/>
      </bottom>
    </border>
    <border>
      <left style="hair"/>
      <right style="hair"/>
      <top/>
      <bottom/>
    </border>
    <border>
      <left/>
      <right style="thin"/>
      <top style="hair"/>
      <bottom style="thin"/>
    </border>
    <border>
      <left style="thin"/>
      <right style="hair"/>
      <top/>
      <bottom/>
    </border>
    <border>
      <left style="hair"/>
      <right/>
      <top/>
      <bottom/>
    </border>
    <border>
      <left style="thin"/>
      <right style="thin"/>
      <top style="thin"/>
      <bottom/>
    </border>
    <border>
      <left/>
      <right style="hair"/>
      <top/>
      <bottom/>
    </border>
    <border>
      <left style="medium"/>
      <right/>
      <top/>
      <bottom/>
    </border>
    <border>
      <left style="hair"/>
      <right style="thin"/>
      <top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/>
      <top/>
      <bottom style="thin"/>
    </border>
    <border>
      <left style="thin"/>
      <right style="thin"/>
      <top/>
      <bottom style="thin"/>
    </border>
    <border>
      <left/>
      <right style="hair"/>
      <top/>
      <bottom style="thin"/>
    </border>
    <border>
      <left style="medium"/>
      <right/>
      <top/>
      <bottom style="thin"/>
    </border>
    <border>
      <left style="hair"/>
      <right style="thin"/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hair"/>
      <right style="thin">
        <color indexed="8"/>
      </right>
      <top/>
      <bottom/>
    </border>
    <border>
      <left style="medium">
        <color indexed="8"/>
      </left>
      <right style="thin">
        <color indexed="8"/>
      </right>
      <top/>
      <bottom/>
    </border>
    <border>
      <left style="hair"/>
      <right style="thin">
        <color indexed="8"/>
      </right>
      <top style="hair"/>
      <bottom/>
    </border>
    <border>
      <left style="medium">
        <color indexed="8"/>
      </left>
      <right style="thin">
        <color indexed="8"/>
      </right>
      <top style="hair"/>
      <bottom/>
    </border>
    <border>
      <left style="thin">
        <color indexed="8"/>
      </left>
      <right style="thin">
        <color indexed="8"/>
      </right>
      <top style="hair"/>
      <bottom style="thin">
        <color indexed="8"/>
      </bottom>
    </border>
    <border>
      <left style="thin">
        <color indexed="8"/>
      </left>
      <right/>
      <top style="hair"/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/>
      <top style="medium">
        <color indexed="8"/>
      </top>
      <bottom/>
    </border>
    <border>
      <left style="thin"/>
      <right style="thin">
        <color indexed="8"/>
      </right>
      <top style="hair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hair"/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/>
      <right/>
      <top style="thin"/>
      <bottom/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1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396">
    <xf numFmtId="0" fontId="0" fillId="0" borderId="0" xfId="0" applyFont="1" applyAlignment="1">
      <alignment/>
    </xf>
    <xf numFmtId="0" fontId="7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7" fillId="0" borderId="11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164" fontId="7" fillId="0" borderId="10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164" fontId="7" fillId="0" borderId="15" xfId="0" applyNumberFormat="1" applyFont="1" applyFill="1" applyBorder="1" applyAlignment="1">
      <alignment horizontal="center"/>
    </xf>
    <xf numFmtId="0" fontId="11" fillId="0" borderId="0" xfId="0" applyFont="1" applyAlignment="1">
      <alignment/>
    </xf>
    <xf numFmtId="0" fontId="12" fillId="0" borderId="11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/>
    </xf>
    <xf numFmtId="164" fontId="11" fillId="19" borderId="17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 horizontal="left"/>
    </xf>
    <xf numFmtId="49" fontId="11" fillId="19" borderId="17" xfId="46" applyNumberFormat="1" applyFont="1" applyFill="1" applyBorder="1" applyAlignment="1">
      <alignment horizontal="center"/>
      <protection/>
    </xf>
    <xf numFmtId="49" fontId="11" fillId="19" borderId="17" xfId="0" applyNumberFormat="1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0" fontId="12" fillId="0" borderId="15" xfId="0" applyFont="1" applyFill="1" applyBorder="1" applyAlignment="1">
      <alignment/>
    </xf>
    <xf numFmtId="164" fontId="11" fillId="19" borderId="18" xfId="0" applyNumberFormat="1" applyFont="1" applyFill="1" applyBorder="1" applyAlignment="1">
      <alignment horizontal="center"/>
    </xf>
    <xf numFmtId="0" fontId="55" fillId="0" borderId="0" xfId="0" applyFont="1" applyAlignment="1">
      <alignment/>
    </xf>
    <xf numFmtId="0" fontId="3" fillId="0" borderId="12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56" fillId="0" borderId="0" xfId="0" applyFont="1" applyAlignment="1">
      <alignment/>
    </xf>
    <xf numFmtId="0" fontId="3" fillId="0" borderId="19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left"/>
    </xf>
    <xf numFmtId="164" fontId="3" fillId="0" borderId="10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/>
    </xf>
    <xf numFmtId="0" fontId="3" fillId="0" borderId="13" xfId="0" applyFont="1" applyFill="1" applyBorder="1" applyAlignment="1">
      <alignment horizontal="left"/>
    </xf>
    <xf numFmtId="0" fontId="3" fillId="0" borderId="20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49" fontId="3" fillId="0" borderId="21" xfId="0" applyNumberFormat="1" applyFont="1" applyFill="1" applyBorder="1" applyAlignment="1">
      <alignment horizontal="left"/>
    </xf>
    <xf numFmtId="164" fontId="3" fillId="0" borderId="15" xfId="0" applyNumberFormat="1" applyFont="1" applyFill="1" applyBorder="1" applyAlignment="1">
      <alignment horizontal="center"/>
    </xf>
    <xf numFmtId="1" fontId="3" fillId="13" borderId="10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1" fontId="3" fillId="0" borderId="12" xfId="0" applyNumberFormat="1" applyFont="1" applyFill="1" applyBorder="1" applyAlignment="1">
      <alignment horizontal="center"/>
    </xf>
    <xf numFmtId="1" fontId="3" fillId="0" borderId="11" xfId="0" applyNumberFormat="1" applyFont="1" applyFill="1" applyBorder="1" applyAlignment="1">
      <alignment horizontal="center"/>
    </xf>
    <xf numFmtId="1" fontId="3" fillId="0" borderId="22" xfId="0" applyNumberFormat="1" applyFont="1" applyFill="1" applyBorder="1" applyAlignment="1">
      <alignment horizontal="center"/>
    </xf>
    <xf numFmtId="0" fontId="3" fillId="13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13" borderId="12" xfId="0" applyFont="1" applyFill="1" applyBorder="1" applyAlignment="1">
      <alignment horizontal="center"/>
    </xf>
    <xf numFmtId="0" fontId="3" fillId="13" borderId="11" xfId="0" applyFont="1" applyFill="1" applyBorder="1" applyAlignment="1">
      <alignment horizontal="center"/>
    </xf>
    <xf numFmtId="1" fontId="3" fillId="13" borderId="12" xfId="0" applyNumberFormat="1" applyFont="1" applyFill="1" applyBorder="1" applyAlignment="1">
      <alignment horizontal="center"/>
    </xf>
    <xf numFmtId="0" fontId="3" fillId="13" borderId="22" xfId="0" applyFont="1" applyFill="1" applyBorder="1" applyAlignment="1">
      <alignment horizontal="center"/>
    </xf>
    <xf numFmtId="1" fontId="3" fillId="0" borderId="15" xfId="0" applyNumberFormat="1" applyFont="1" applyFill="1" applyBorder="1" applyAlignment="1">
      <alignment horizontal="center"/>
    </xf>
    <xf numFmtId="1" fontId="3" fillId="13" borderId="16" xfId="0" applyNumberFormat="1" applyFont="1" applyFill="1" applyBorder="1" applyAlignment="1">
      <alignment horizontal="center"/>
    </xf>
    <xf numFmtId="1" fontId="3" fillId="0" borderId="14" xfId="0" applyNumberFormat="1" applyFont="1" applyFill="1" applyBorder="1" applyAlignment="1">
      <alignment horizontal="center"/>
    </xf>
    <xf numFmtId="1" fontId="3" fillId="0" borderId="23" xfId="0" applyNumberFormat="1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/>
    </xf>
    <xf numFmtId="0" fontId="12" fillId="0" borderId="25" xfId="0" applyFont="1" applyFill="1" applyBorder="1" applyAlignment="1">
      <alignment horizontal="center"/>
    </xf>
    <xf numFmtId="0" fontId="12" fillId="0" borderId="25" xfId="0" applyFont="1" applyFill="1" applyBorder="1" applyAlignment="1">
      <alignment/>
    </xf>
    <xf numFmtId="0" fontId="3" fillId="0" borderId="26" xfId="0" applyFont="1" applyFill="1" applyBorder="1" applyAlignment="1">
      <alignment horizontal="center"/>
    </xf>
    <xf numFmtId="164" fontId="11" fillId="19" borderId="27" xfId="0" applyNumberFormat="1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5" fillId="33" borderId="27" xfId="0" applyFont="1" applyFill="1" applyBorder="1" applyAlignment="1">
      <alignment horizontal="center"/>
    </xf>
    <xf numFmtId="164" fontId="3" fillId="0" borderId="29" xfId="0" applyNumberFormat="1" applyFont="1" applyFill="1" applyBorder="1" applyAlignment="1">
      <alignment horizontal="left"/>
    </xf>
    <xf numFmtId="164" fontId="3" fillId="0" borderId="25" xfId="0" applyNumberFormat="1" applyFont="1" applyFill="1" applyBorder="1" applyAlignment="1">
      <alignment horizontal="center"/>
    </xf>
    <xf numFmtId="0" fontId="12" fillId="34" borderId="25" xfId="0" applyFont="1" applyFill="1" applyBorder="1" applyAlignment="1">
      <alignment horizontal="center"/>
    </xf>
    <xf numFmtId="1" fontId="3" fillId="13" borderId="25" xfId="0" applyNumberFormat="1" applyFont="1" applyFill="1" applyBorder="1" applyAlignment="1">
      <alignment horizontal="center"/>
    </xf>
    <xf numFmtId="1" fontId="3" fillId="0" borderId="25" xfId="0" applyNumberFormat="1" applyFont="1" applyFill="1" applyBorder="1" applyAlignment="1">
      <alignment horizontal="center"/>
    </xf>
    <xf numFmtId="1" fontId="3" fillId="0" borderId="26" xfId="0" applyNumberFormat="1" applyFont="1" applyFill="1" applyBorder="1" applyAlignment="1">
      <alignment horizontal="center"/>
    </xf>
    <xf numFmtId="1" fontId="3" fillId="0" borderId="24" xfId="0" applyNumberFormat="1" applyFont="1" applyFill="1" applyBorder="1" applyAlignment="1">
      <alignment horizontal="center"/>
    </xf>
    <xf numFmtId="1" fontId="3" fillId="0" borderId="30" xfId="0" applyNumberFormat="1" applyFont="1" applyFill="1" applyBorder="1" applyAlignment="1">
      <alignment horizontal="center"/>
    </xf>
    <xf numFmtId="0" fontId="12" fillId="35" borderId="31" xfId="0" applyFont="1" applyFill="1" applyBorder="1" applyAlignment="1">
      <alignment horizontal="center"/>
    </xf>
    <xf numFmtId="0" fontId="12" fillId="35" borderId="32" xfId="0" applyFont="1" applyFill="1" applyBorder="1" applyAlignment="1">
      <alignment horizontal="center"/>
    </xf>
    <xf numFmtId="0" fontId="3" fillId="35" borderId="33" xfId="0" applyFont="1" applyFill="1" applyBorder="1" applyAlignment="1">
      <alignment horizontal="center"/>
    </xf>
    <xf numFmtId="0" fontId="11" fillId="35" borderId="34" xfId="0" applyFont="1" applyFill="1" applyBorder="1" applyAlignment="1">
      <alignment horizontal="center"/>
    </xf>
    <xf numFmtId="1" fontId="3" fillId="35" borderId="35" xfId="0" applyNumberFormat="1" applyFont="1" applyFill="1" applyBorder="1" applyAlignment="1">
      <alignment horizontal="center"/>
    </xf>
    <xf numFmtId="0" fontId="5" fillId="35" borderId="34" xfId="0" applyFont="1" applyFill="1" applyBorder="1" applyAlignment="1">
      <alignment horizontal="center"/>
    </xf>
    <xf numFmtId="0" fontId="3" fillId="35" borderId="36" xfId="0" applyFont="1" applyFill="1" applyBorder="1" applyAlignment="1">
      <alignment horizontal="center"/>
    </xf>
    <xf numFmtId="0" fontId="3" fillId="35" borderId="32" xfId="0" applyFont="1" applyFill="1" applyBorder="1" applyAlignment="1">
      <alignment horizontal="center"/>
    </xf>
    <xf numFmtId="0" fontId="12" fillId="35" borderId="33" xfId="0" applyFont="1" applyFill="1" applyBorder="1" applyAlignment="1">
      <alignment horizontal="center"/>
    </xf>
    <xf numFmtId="0" fontId="3" fillId="35" borderId="31" xfId="0" applyFont="1" applyFill="1" applyBorder="1" applyAlignment="1">
      <alignment horizontal="center"/>
    </xf>
    <xf numFmtId="0" fontId="3" fillId="35" borderId="37" xfId="0" applyFont="1" applyFill="1" applyBorder="1" applyAlignment="1">
      <alignment horizontal="center"/>
    </xf>
    <xf numFmtId="164" fontId="2" fillId="0" borderId="0" xfId="0" applyNumberFormat="1" applyFont="1" applyFill="1" applyAlignment="1">
      <alignment/>
    </xf>
    <xf numFmtId="164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9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1" fontId="6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/>
    </xf>
    <xf numFmtId="164" fontId="6" fillId="0" borderId="0" xfId="0" applyNumberFormat="1" applyFont="1" applyFill="1" applyAlignment="1">
      <alignment/>
    </xf>
    <xf numFmtId="164" fontId="6" fillId="0" borderId="0" xfId="0" applyNumberFormat="1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20" fontId="6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Fill="1" applyAlignment="1">
      <alignment/>
    </xf>
    <xf numFmtId="1" fontId="6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0" fontId="7" fillId="15" borderId="38" xfId="0" applyFont="1" applyFill="1" applyBorder="1" applyAlignment="1">
      <alignment horizontal="center"/>
    </xf>
    <xf numFmtId="0" fontId="7" fillId="15" borderId="39" xfId="0" applyFont="1" applyFill="1" applyBorder="1" applyAlignment="1">
      <alignment horizontal="center"/>
    </xf>
    <xf numFmtId="0" fontId="7" fillId="15" borderId="40" xfId="0" applyFont="1" applyFill="1" applyBorder="1" applyAlignment="1">
      <alignment horizontal="center"/>
    </xf>
    <xf numFmtId="0" fontId="7" fillId="15" borderId="34" xfId="0" applyFont="1" applyFill="1" applyBorder="1" applyAlignment="1">
      <alignment horizontal="left"/>
    </xf>
    <xf numFmtId="0" fontId="8" fillId="0" borderId="41" xfId="0" applyFont="1" applyFill="1" applyBorder="1" applyAlignment="1">
      <alignment horizontal="center"/>
    </xf>
    <xf numFmtId="0" fontId="7" fillId="15" borderId="42" xfId="0" applyFont="1" applyFill="1" applyBorder="1" applyAlignment="1">
      <alignment horizontal="center"/>
    </xf>
    <xf numFmtId="1" fontId="8" fillId="36" borderId="43" xfId="0" applyNumberFormat="1" applyFont="1" applyFill="1" applyBorder="1" applyAlignment="1">
      <alignment horizontal="center"/>
    </xf>
    <xf numFmtId="0" fontId="7" fillId="16" borderId="34" xfId="0" applyFont="1" applyFill="1" applyBorder="1" applyAlignment="1">
      <alignment horizontal="center"/>
    </xf>
    <xf numFmtId="164" fontId="7" fillId="15" borderId="42" xfId="0" applyNumberFormat="1" applyFont="1" applyFill="1" applyBorder="1" applyAlignment="1">
      <alignment horizontal="center"/>
    </xf>
    <xf numFmtId="164" fontId="7" fillId="15" borderId="39" xfId="0" applyNumberFormat="1" applyFont="1" applyFill="1" applyBorder="1" applyAlignment="1">
      <alignment horizontal="center"/>
    </xf>
    <xf numFmtId="164" fontId="7" fillId="15" borderId="44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/>
    </xf>
    <xf numFmtId="164" fontId="7" fillId="0" borderId="17" xfId="0" applyNumberFormat="1" applyFont="1" applyFill="1" applyBorder="1" applyAlignment="1">
      <alignment horizontal="left"/>
    </xf>
    <xf numFmtId="164" fontId="8" fillId="12" borderId="45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1" fontId="8" fillId="36" borderId="46" xfId="0" applyNumberFormat="1" applyFont="1" applyFill="1" applyBorder="1" applyAlignment="1" applyProtection="1">
      <alignment horizontal="center"/>
      <protection hidden="1"/>
    </xf>
    <xf numFmtId="0" fontId="7" fillId="37" borderId="17" xfId="0" applyFont="1" applyFill="1" applyBorder="1" applyAlignment="1">
      <alignment horizontal="center"/>
    </xf>
    <xf numFmtId="164" fontId="7" fillId="0" borderId="13" xfId="46" applyNumberFormat="1" applyFont="1" applyFill="1" applyBorder="1" applyAlignment="1">
      <alignment horizontal="center"/>
      <protection/>
    </xf>
    <xf numFmtId="164" fontId="7" fillId="0" borderId="45" xfId="0" applyNumberFormat="1" applyFont="1" applyFill="1" applyBorder="1" applyAlignment="1">
      <alignment horizontal="center"/>
    </xf>
    <xf numFmtId="0" fontId="7" fillId="0" borderId="12" xfId="46" applyFont="1" applyFill="1" applyBorder="1">
      <alignment/>
      <protection/>
    </xf>
    <xf numFmtId="164" fontId="7" fillId="0" borderId="17" xfId="46" applyNumberFormat="1" applyFont="1" applyFill="1" applyBorder="1" applyAlignment="1">
      <alignment horizontal="left"/>
      <protection/>
    </xf>
    <xf numFmtId="0" fontId="7" fillId="38" borderId="13" xfId="0" applyFont="1" applyFill="1" applyBorder="1" applyAlignment="1">
      <alignment horizontal="center"/>
    </xf>
    <xf numFmtId="0" fontId="7" fillId="38" borderId="10" xfId="0" applyFont="1" applyFill="1" applyBorder="1" applyAlignment="1">
      <alignment horizontal="center"/>
    </xf>
    <xf numFmtId="0" fontId="7" fillId="16" borderId="17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left"/>
    </xf>
    <xf numFmtId="164" fontId="8" fillId="0" borderId="45" xfId="0" applyNumberFormat="1" applyFont="1" applyFill="1" applyBorder="1" applyAlignment="1">
      <alignment horizontal="center"/>
    </xf>
    <xf numFmtId="164" fontId="7" fillId="0" borderId="13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 horizontal="left"/>
    </xf>
    <xf numFmtId="164" fontId="7" fillId="0" borderId="10" xfId="46" applyNumberFormat="1" applyFont="1" applyFill="1" applyBorder="1" applyAlignment="1">
      <alignment horizontal="center"/>
      <protection/>
    </xf>
    <xf numFmtId="49" fontId="7" fillId="0" borderId="10" xfId="0" applyNumberFormat="1" applyFont="1" applyFill="1" applyBorder="1" applyAlignment="1">
      <alignment horizontal="center"/>
    </xf>
    <xf numFmtId="0" fontId="7" fillId="0" borderId="47" xfId="0" applyFont="1" applyFill="1" applyBorder="1" applyAlignment="1">
      <alignment/>
    </xf>
    <xf numFmtId="164" fontId="7" fillId="0" borderId="48" xfId="0" applyNumberFormat="1" applyFont="1" applyFill="1" applyBorder="1" applyAlignment="1">
      <alignment horizontal="left"/>
    </xf>
    <xf numFmtId="0" fontId="7" fillId="0" borderId="49" xfId="0" applyFont="1" applyFill="1" applyBorder="1" applyAlignment="1">
      <alignment/>
    </xf>
    <xf numFmtId="164" fontId="7" fillId="0" borderId="50" xfId="0" applyNumberFormat="1" applyFont="1" applyFill="1" applyBorder="1" applyAlignment="1">
      <alignment horizontal="left"/>
    </xf>
    <xf numFmtId="0" fontId="7" fillId="0" borderId="51" xfId="0" applyFont="1" applyFill="1" applyBorder="1" applyAlignment="1">
      <alignment horizontal="center"/>
    </xf>
    <xf numFmtId="0" fontId="7" fillId="0" borderId="52" xfId="0" applyFont="1" applyFill="1" applyBorder="1" applyAlignment="1">
      <alignment horizontal="center"/>
    </xf>
    <xf numFmtId="0" fontId="7" fillId="0" borderId="49" xfId="0" applyFont="1" applyFill="1" applyBorder="1" applyAlignment="1">
      <alignment horizontal="center"/>
    </xf>
    <xf numFmtId="164" fontId="7" fillId="0" borderId="51" xfId="0" applyNumberFormat="1" applyFont="1" applyFill="1" applyBorder="1" applyAlignment="1">
      <alignment horizontal="center"/>
    </xf>
    <xf numFmtId="164" fontId="7" fillId="0" borderId="52" xfId="0" applyNumberFormat="1" applyFont="1" applyFill="1" applyBorder="1" applyAlignment="1">
      <alignment horizontal="center"/>
    </xf>
    <xf numFmtId="49" fontId="7" fillId="0" borderId="52" xfId="0" applyNumberFormat="1" applyFont="1" applyFill="1" applyBorder="1" applyAlignment="1">
      <alignment horizontal="center"/>
    </xf>
    <xf numFmtId="164" fontId="7" fillId="0" borderId="53" xfId="0" applyNumberFormat="1" applyFont="1" applyFill="1" applyBorder="1" applyAlignment="1">
      <alignment horizontal="center"/>
    </xf>
    <xf numFmtId="0" fontId="7" fillId="0" borderId="54" xfId="0" applyFont="1" applyFill="1" applyBorder="1" applyAlignment="1">
      <alignment horizontal="center"/>
    </xf>
    <xf numFmtId="0" fontId="7" fillId="7" borderId="55" xfId="0" applyFont="1" applyFill="1" applyBorder="1" applyAlignment="1">
      <alignment/>
    </xf>
    <xf numFmtId="0" fontId="7" fillId="7" borderId="56" xfId="0" applyFont="1" applyFill="1" applyBorder="1" applyAlignment="1">
      <alignment/>
    </xf>
    <xf numFmtId="0" fontId="7" fillId="7" borderId="57" xfId="0" applyFont="1" applyFill="1" applyBorder="1" applyAlignment="1">
      <alignment/>
    </xf>
    <xf numFmtId="0" fontId="7" fillId="7" borderId="58" xfId="0" applyFont="1" applyFill="1" applyBorder="1" applyAlignment="1">
      <alignment horizontal="left"/>
    </xf>
    <xf numFmtId="0" fontId="8" fillId="0" borderId="59" xfId="0" applyFont="1" applyFill="1" applyBorder="1" applyAlignment="1">
      <alignment horizontal="center"/>
    </xf>
    <xf numFmtId="0" fontId="19" fillId="7" borderId="60" xfId="0" applyFont="1" applyFill="1" applyBorder="1" applyAlignment="1">
      <alignment horizontal="center"/>
    </xf>
    <xf numFmtId="0" fontId="19" fillId="7" borderId="56" xfId="0" applyFont="1" applyFill="1" applyBorder="1" applyAlignment="1">
      <alignment horizontal="center"/>
    </xf>
    <xf numFmtId="0" fontId="19" fillId="7" borderId="57" xfId="0" applyFont="1" applyFill="1" applyBorder="1" applyAlignment="1">
      <alignment horizontal="center"/>
    </xf>
    <xf numFmtId="1" fontId="8" fillId="36" borderId="61" xfId="0" applyNumberFormat="1" applyFont="1" applyFill="1" applyBorder="1" applyAlignment="1">
      <alignment horizontal="center"/>
    </xf>
    <xf numFmtId="1" fontId="7" fillId="16" borderId="58" xfId="0" applyNumberFormat="1" applyFont="1" applyFill="1" applyBorder="1" applyAlignment="1">
      <alignment horizontal="center"/>
    </xf>
    <xf numFmtId="0" fontId="19" fillId="7" borderId="62" xfId="0" applyFont="1" applyFill="1" applyBorder="1" applyAlignment="1">
      <alignment horizontal="center"/>
    </xf>
    <xf numFmtId="0" fontId="7" fillId="15" borderId="14" xfId="0" applyFont="1" applyFill="1" applyBorder="1" applyAlignment="1">
      <alignment horizontal="center"/>
    </xf>
    <xf numFmtId="0" fontId="7" fillId="15" borderId="15" xfId="0" applyFont="1" applyFill="1" applyBorder="1" applyAlignment="1">
      <alignment horizontal="center"/>
    </xf>
    <xf numFmtId="0" fontId="7" fillId="15" borderId="16" xfId="0" applyFont="1" applyFill="1" applyBorder="1" applyAlignment="1">
      <alignment horizontal="center"/>
    </xf>
    <xf numFmtId="0" fontId="7" fillId="15" borderId="18" xfId="0" applyFont="1" applyFill="1" applyBorder="1" applyAlignment="1">
      <alignment horizontal="left"/>
    </xf>
    <xf numFmtId="0" fontId="7" fillId="15" borderId="21" xfId="0" applyFont="1" applyFill="1" applyBorder="1" applyAlignment="1">
      <alignment horizontal="center"/>
    </xf>
    <xf numFmtId="1" fontId="8" fillId="36" borderId="63" xfId="0" applyNumberFormat="1" applyFont="1" applyFill="1" applyBorder="1" applyAlignment="1">
      <alignment horizontal="center"/>
    </xf>
    <xf numFmtId="0" fontId="7" fillId="16" borderId="18" xfId="0" applyFont="1" applyFill="1" applyBorder="1" applyAlignment="1">
      <alignment horizontal="center"/>
    </xf>
    <xf numFmtId="164" fontId="7" fillId="15" borderId="21" xfId="0" applyNumberFormat="1" applyFont="1" applyFill="1" applyBorder="1" applyAlignment="1">
      <alignment horizontal="center"/>
    </xf>
    <xf numFmtId="164" fontId="7" fillId="15" borderId="15" xfId="0" applyNumberFormat="1" applyFont="1" applyFill="1" applyBorder="1" applyAlignment="1">
      <alignment horizontal="center"/>
    </xf>
    <xf numFmtId="164" fontId="7" fillId="15" borderId="23" xfId="0" applyNumberFormat="1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left"/>
    </xf>
    <xf numFmtId="164" fontId="7" fillId="0" borderId="27" xfId="0" applyNumberFormat="1" applyFont="1" applyFill="1" applyBorder="1" applyAlignment="1">
      <alignment horizontal="left"/>
    </xf>
    <xf numFmtId="164" fontId="8" fillId="0" borderId="64" xfId="0" applyNumberFormat="1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7" fillId="38" borderId="25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1" fontId="8" fillId="36" borderId="65" xfId="0" applyNumberFormat="1" applyFont="1" applyFill="1" applyBorder="1" applyAlignment="1" applyProtection="1">
      <alignment horizontal="center"/>
      <protection hidden="1"/>
    </xf>
    <xf numFmtId="0" fontId="7" fillId="37" borderId="27" xfId="0" applyFont="1" applyFill="1" applyBorder="1" applyAlignment="1">
      <alignment horizontal="center"/>
    </xf>
    <xf numFmtId="164" fontId="7" fillId="0" borderId="29" xfId="46" applyNumberFormat="1" applyFont="1" applyFill="1" applyBorder="1" applyAlignment="1">
      <alignment horizontal="center"/>
      <protection/>
    </xf>
    <xf numFmtId="164" fontId="7" fillId="0" borderId="25" xfId="0" applyNumberFormat="1" applyFont="1" applyFill="1" applyBorder="1" applyAlignment="1">
      <alignment horizontal="center"/>
    </xf>
    <xf numFmtId="164" fontId="7" fillId="0" borderId="30" xfId="0" applyNumberFormat="1" applyFont="1" applyFill="1" applyBorder="1" applyAlignment="1">
      <alignment horizontal="center"/>
    </xf>
    <xf numFmtId="164" fontId="7" fillId="0" borderId="22" xfId="0" applyNumberFormat="1" applyFont="1" applyFill="1" applyBorder="1" applyAlignment="1">
      <alignment horizontal="center"/>
    </xf>
    <xf numFmtId="0" fontId="7" fillId="0" borderId="17" xfId="0" applyFont="1" applyFill="1" applyBorder="1" applyAlignment="1">
      <alignment/>
    </xf>
    <xf numFmtId="0" fontId="7" fillId="0" borderId="66" xfId="0" applyFont="1" applyFill="1" applyBorder="1" applyAlignment="1">
      <alignment horizontal="center"/>
    </xf>
    <xf numFmtId="0" fontId="7" fillId="0" borderId="47" xfId="0" applyFont="1" applyFill="1" applyBorder="1" applyAlignment="1">
      <alignment horizontal="left"/>
    </xf>
    <xf numFmtId="0" fontId="7" fillId="0" borderId="67" xfId="0" applyFont="1" applyFill="1" applyBorder="1" applyAlignment="1">
      <alignment horizontal="center"/>
    </xf>
    <xf numFmtId="49" fontId="8" fillId="0" borderId="45" xfId="46" applyNumberFormat="1" applyFont="1" applyFill="1" applyBorder="1" applyAlignment="1">
      <alignment horizontal="center"/>
      <protection/>
    </xf>
    <xf numFmtId="49" fontId="7" fillId="0" borderId="13" xfId="46" applyNumberFormat="1" applyFont="1" applyFill="1" applyBorder="1" applyAlignment="1">
      <alignment horizontal="center"/>
      <protection/>
    </xf>
    <xf numFmtId="49" fontId="7" fillId="0" borderId="10" xfId="46" applyNumberFormat="1" applyFont="1" applyFill="1" applyBorder="1" applyAlignment="1">
      <alignment horizontal="center"/>
      <protection/>
    </xf>
    <xf numFmtId="164" fontId="8" fillId="0" borderId="53" xfId="0" applyNumberFormat="1" applyFont="1" applyFill="1" applyBorder="1" applyAlignment="1">
      <alignment horizontal="center"/>
    </xf>
    <xf numFmtId="0" fontId="7" fillId="0" borderId="51" xfId="0" applyFont="1" applyFill="1" applyBorder="1" applyAlignment="1">
      <alignment/>
    </xf>
    <xf numFmtId="164" fontId="7" fillId="0" borderId="52" xfId="46" applyNumberFormat="1" applyFont="1" applyFill="1" applyBorder="1" applyAlignment="1">
      <alignment horizontal="center"/>
      <protection/>
    </xf>
    <xf numFmtId="164" fontId="7" fillId="0" borderId="68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164" fontId="7" fillId="0" borderId="69" xfId="0" applyNumberFormat="1" applyFont="1" applyFill="1" applyBorder="1" applyAlignment="1">
      <alignment horizontal="left"/>
    </xf>
    <xf numFmtId="49" fontId="8" fillId="0" borderId="10" xfId="46" applyNumberFormat="1" applyFont="1" applyFill="1" applyBorder="1" applyAlignment="1">
      <alignment horizontal="center"/>
      <protection/>
    </xf>
    <xf numFmtId="0" fontId="7" fillId="7" borderId="55" xfId="0" applyFont="1" applyFill="1" applyBorder="1" applyAlignment="1">
      <alignment horizontal="center"/>
    </xf>
    <xf numFmtId="0" fontId="7" fillId="7" borderId="25" xfId="0" applyFont="1" applyFill="1" applyBorder="1" applyAlignment="1">
      <alignment horizontal="center"/>
    </xf>
    <xf numFmtId="0" fontId="7" fillId="7" borderId="57" xfId="0" applyFont="1" applyFill="1" applyBorder="1" applyAlignment="1">
      <alignment horizontal="center"/>
    </xf>
    <xf numFmtId="164" fontId="19" fillId="7" borderId="62" xfId="0" applyNumberFormat="1" applyFont="1" applyFill="1" applyBorder="1" applyAlignment="1">
      <alignment horizontal="center"/>
    </xf>
    <xf numFmtId="0" fontId="7" fillId="0" borderId="26" xfId="0" applyFont="1" applyFill="1" applyBorder="1" applyAlignment="1">
      <alignment/>
    </xf>
    <xf numFmtId="164" fontId="8" fillId="12" borderId="64" xfId="0" applyNumberFormat="1" applyFont="1" applyFill="1" applyBorder="1" applyAlignment="1">
      <alignment horizontal="center"/>
    </xf>
    <xf numFmtId="0" fontId="7" fillId="38" borderId="29" xfId="0" applyFont="1" applyFill="1" applyBorder="1" applyAlignment="1">
      <alignment horizontal="center"/>
    </xf>
    <xf numFmtId="1" fontId="8" fillId="37" borderId="65" xfId="0" applyNumberFormat="1" applyFont="1" applyFill="1" applyBorder="1" applyAlignment="1" applyProtection="1">
      <alignment horizontal="center"/>
      <protection hidden="1"/>
    </xf>
    <xf numFmtId="49" fontId="7" fillId="0" borderId="13" xfId="0" applyNumberFormat="1" applyFont="1" applyFill="1" applyBorder="1" applyAlignment="1">
      <alignment horizontal="center"/>
    </xf>
    <xf numFmtId="0" fontId="7" fillId="0" borderId="19" xfId="0" applyFont="1" applyFill="1" applyBorder="1" applyAlignment="1">
      <alignment horizontal="left"/>
    </xf>
    <xf numFmtId="0" fontId="7" fillId="0" borderId="48" xfId="0" applyFont="1" applyFill="1" applyBorder="1" applyAlignment="1">
      <alignment/>
    </xf>
    <xf numFmtId="0" fontId="7" fillId="0" borderId="19" xfId="0" applyFont="1" applyFill="1" applyBorder="1" applyAlignment="1">
      <alignment/>
    </xf>
    <xf numFmtId="0" fontId="20" fillId="7" borderId="60" xfId="0" applyFont="1" applyFill="1" applyBorder="1" applyAlignment="1">
      <alignment horizontal="center"/>
    </xf>
    <xf numFmtId="0" fontId="20" fillId="7" borderId="56" xfId="0" applyFont="1" applyFill="1" applyBorder="1" applyAlignment="1">
      <alignment horizontal="center"/>
    </xf>
    <xf numFmtId="164" fontId="19" fillId="7" borderId="56" xfId="0" applyNumberFormat="1" applyFont="1" applyFill="1" applyBorder="1" applyAlignment="1">
      <alignment horizontal="center"/>
    </xf>
    <xf numFmtId="0" fontId="7" fillId="16" borderId="27" xfId="0" applyFont="1" applyFill="1" applyBorder="1" applyAlignment="1">
      <alignment horizontal="center"/>
    </xf>
    <xf numFmtId="49" fontId="8" fillId="0" borderId="64" xfId="46" applyNumberFormat="1" applyFont="1" applyFill="1" applyBorder="1" applyAlignment="1">
      <alignment horizontal="center"/>
      <protection/>
    </xf>
    <xf numFmtId="49" fontId="7" fillId="0" borderId="22" xfId="0" applyNumberFormat="1" applyFont="1" applyFill="1" applyBorder="1" applyAlignment="1">
      <alignment horizontal="center"/>
    </xf>
    <xf numFmtId="164" fontId="8" fillId="0" borderId="13" xfId="0" applyNumberFormat="1" applyFont="1" applyFill="1" applyBorder="1" applyAlignment="1">
      <alignment horizontal="center"/>
    </xf>
    <xf numFmtId="1" fontId="7" fillId="0" borderId="13" xfId="0" applyNumberFormat="1" applyFont="1" applyFill="1" applyBorder="1" applyAlignment="1">
      <alignment horizontal="center"/>
    </xf>
    <xf numFmtId="49" fontId="8" fillId="0" borderId="13" xfId="46" applyNumberFormat="1" applyFont="1" applyFill="1" applyBorder="1" applyAlignment="1">
      <alignment horizontal="center"/>
      <protection/>
    </xf>
    <xf numFmtId="0" fontId="7" fillId="0" borderId="70" xfId="0" applyFont="1" applyFill="1" applyBorder="1" applyAlignment="1">
      <alignment horizontal="left"/>
    </xf>
    <xf numFmtId="164" fontId="7" fillId="0" borderId="12" xfId="0" applyNumberFormat="1" applyFont="1" applyFill="1" applyBorder="1" applyAlignment="1">
      <alignment horizontal="center"/>
    </xf>
    <xf numFmtId="20" fontId="7" fillId="0" borderId="10" xfId="0" applyNumberFormat="1" applyFont="1" applyFill="1" applyBorder="1" applyAlignment="1">
      <alignment horizontal="center"/>
    </xf>
    <xf numFmtId="0" fontId="7" fillId="0" borderId="71" xfId="0" applyFont="1" applyFill="1" applyBorder="1" applyAlignment="1">
      <alignment/>
    </xf>
    <xf numFmtId="164" fontId="7" fillId="0" borderId="72" xfId="0" applyNumberFormat="1" applyFont="1" applyFill="1" applyBorder="1" applyAlignment="1">
      <alignment horizontal="left"/>
    </xf>
    <xf numFmtId="20" fontId="7" fillId="0" borderId="12" xfId="0" applyNumberFormat="1" applyFont="1" applyFill="1" applyBorder="1" applyAlignment="1">
      <alignment horizontal="center"/>
    </xf>
    <xf numFmtId="49" fontId="7" fillId="0" borderId="51" xfId="46" applyNumberFormat="1" applyFont="1" applyFill="1" applyBorder="1" applyAlignment="1">
      <alignment horizontal="center"/>
      <protection/>
    </xf>
    <xf numFmtId="164" fontId="7" fillId="0" borderId="49" xfId="0" applyNumberFormat="1" applyFont="1" applyFill="1" applyBorder="1" applyAlignment="1">
      <alignment horizontal="center"/>
    </xf>
    <xf numFmtId="49" fontId="7" fillId="0" borderId="25" xfId="46" applyNumberFormat="1" applyFont="1" applyFill="1" applyBorder="1" applyAlignment="1">
      <alignment horizontal="center"/>
      <protection/>
    </xf>
    <xf numFmtId="0" fontId="7" fillId="0" borderId="0" xfId="0" applyFont="1" applyFill="1" applyBorder="1" applyAlignment="1">
      <alignment/>
    </xf>
    <xf numFmtId="49" fontId="7" fillId="0" borderId="69" xfId="0" applyNumberFormat="1" applyFont="1" applyFill="1" applyBorder="1" applyAlignment="1">
      <alignment horizontal="left"/>
    </xf>
    <xf numFmtId="49" fontId="8" fillId="0" borderId="53" xfId="46" applyNumberFormat="1" applyFont="1" applyFill="1" applyBorder="1" applyAlignment="1">
      <alignment horizontal="center"/>
      <protection/>
    </xf>
    <xf numFmtId="49" fontId="7" fillId="0" borderId="52" xfId="46" applyNumberFormat="1" applyFont="1" applyFill="1" applyBorder="1" applyAlignment="1">
      <alignment horizontal="center"/>
      <protection/>
    </xf>
    <xf numFmtId="49" fontId="7" fillId="0" borderId="68" xfId="0" applyNumberFormat="1" applyFont="1" applyFill="1" applyBorder="1" applyAlignment="1">
      <alignment horizontal="center"/>
    </xf>
    <xf numFmtId="0" fontId="7" fillId="7" borderId="56" xfId="0" applyFont="1" applyFill="1" applyBorder="1" applyAlignment="1">
      <alignment horizontal="center"/>
    </xf>
    <xf numFmtId="164" fontId="7" fillId="7" borderId="56" xfId="0" applyNumberFormat="1" applyFont="1" applyFill="1" applyBorder="1" applyAlignment="1">
      <alignment horizontal="center"/>
    </xf>
    <xf numFmtId="164" fontId="7" fillId="7" borderId="62" xfId="0" applyNumberFormat="1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7" fillId="0" borderId="55" xfId="0" applyFont="1" applyFill="1" applyBorder="1" applyAlignment="1">
      <alignment horizontal="center"/>
    </xf>
    <xf numFmtId="0" fontId="7" fillId="0" borderId="56" xfId="0" applyFont="1" applyFill="1" applyBorder="1" applyAlignment="1">
      <alignment horizontal="center"/>
    </xf>
    <xf numFmtId="0" fontId="7" fillId="0" borderId="57" xfId="0" applyFont="1" applyFill="1" applyBorder="1" applyAlignment="1">
      <alignment/>
    </xf>
    <xf numFmtId="164" fontId="7" fillId="0" borderId="58" xfId="0" applyNumberFormat="1" applyFont="1" applyFill="1" applyBorder="1" applyAlignment="1">
      <alignment horizontal="left"/>
    </xf>
    <xf numFmtId="49" fontId="8" fillId="0" borderId="59" xfId="46" applyNumberFormat="1" applyFont="1" applyFill="1" applyBorder="1" applyAlignment="1">
      <alignment horizontal="center"/>
      <protection/>
    </xf>
    <xf numFmtId="0" fontId="7" fillId="0" borderId="60" xfId="0" applyFont="1" applyFill="1" applyBorder="1" applyAlignment="1">
      <alignment horizontal="center"/>
    </xf>
    <xf numFmtId="0" fontId="7" fillId="0" borderId="57" xfId="0" applyFont="1" applyFill="1" applyBorder="1" applyAlignment="1">
      <alignment horizontal="center"/>
    </xf>
    <xf numFmtId="1" fontId="8" fillId="36" borderId="61" xfId="0" applyNumberFormat="1" applyFont="1" applyFill="1" applyBorder="1" applyAlignment="1" applyProtection="1">
      <alignment horizontal="center"/>
      <protection hidden="1"/>
    </xf>
    <xf numFmtId="0" fontId="7" fillId="37" borderId="58" xfId="0" applyFont="1" applyFill="1" applyBorder="1" applyAlignment="1">
      <alignment horizontal="center"/>
    </xf>
    <xf numFmtId="49" fontId="7" fillId="0" borderId="60" xfId="46" applyNumberFormat="1" applyFont="1" applyFill="1" applyBorder="1" applyAlignment="1">
      <alignment horizontal="center"/>
      <protection/>
    </xf>
    <xf numFmtId="49" fontId="7" fillId="0" borderId="56" xfId="46" applyNumberFormat="1" applyFont="1" applyFill="1" applyBorder="1" applyAlignment="1">
      <alignment horizontal="center"/>
      <protection/>
    </xf>
    <xf numFmtId="164" fontId="7" fillId="0" borderId="56" xfId="0" applyNumberFormat="1" applyFont="1" applyFill="1" applyBorder="1" applyAlignment="1">
      <alignment horizontal="center"/>
    </xf>
    <xf numFmtId="49" fontId="7" fillId="0" borderId="56" xfId="0" applyNumberFormat="1" applyFont="1" applyFill="1" applyBorder="1" applyAlignment="1">
      <alignment horizontal="center"/>
    </xf>
    <xf numFmtId="49" fontId="7" fillId="0" borderId="62" xfId="0" applyNumberFormat="1" applyFont="1" applyFill="1" applyBorder="1" applyAlignment="1">
      <alignment horizontal="center"/>
    </xf>
    <xf numFmtId="164" fontId="8" fillId="0" borderId="59" xfId="0" applyNumberFormat="1" applyFont="1" applyFill="1" applyBorder="1" applyAlignment="1">
      <alignment horizontal="center"/>
    </xf>
    <xf numFmtId="49" fontId="7" fillId="0" borderId="51" xfId="0" applyNumberFormat="1" applyFont="1" applyFill="1" applyBorder="1" applyAlignment="1">
      <alignment horizontal="center"/>
    </xf>
    <xf numFmtId="49" fontId="7" fillId="0" borderId="49" xfId="46" applyNumberFormat="1" applyFont="1" applyFill="1" applyBorder="1" applyAlignment="1">
      <alignment horizontal="center"/>
      <protection/>
    </xf>
    <xf numFmtId="164" fontId="7" fillId="0" borderId="73" xfId="0" applyNumberFormat="1" applyFont="1" applyFill="1" applyBorder="1" applyAlignment="1">
      <alignment horizontal="center"/>
    </xf>
    <xf numFmtId="0" fontId="7" fillId="0" borderId="16" xfId="0" applyFont="1" applyFill="1" applyBorder="1" applyAlignment="1">
      <alignment/>
    </xf>
    <xf numFmtId="164" fontId="7" fillId="0" borderId="18" xfId="0" applyNumberFormat="1" applyFont="1" applyFill="1" applyBorder="1" applyAlignment="1">
      <alignment horizontal="left"/>
    </xf>
    <xf numFmtId="49" fontId="8" fillId="0" borderId="74" xfId="0" applyNumberFormat="1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1" fontId="8" fillId="36" borderId="63" xfId="0" applyNumberFormat="1" applyFont="1" applyFill="1" applyBorder="1" applyAlignment="1" applyProtection="1">
      <alignment horizontal="center"/>
      <protection hidden="1"/>
    </xf>
    <xf numFmtId="164" fontId="7" fillId="0" borderId="21" xfId="0" applyNumberFormat="1" applyFont="1" applyFill="1" applyBorder="1" applyAlignment="1">
      <alignment horizontal="center"/>
    </xf>
    <xf numFmtId="49" fontId="7" fillId="0" borderId="15" xfId="0" applyNumberFormat="1" applyFont="1" applyFill="1" applyBorder="1" applyAlignment="1">
      <alignment horizontal="center"/>
    </xf>
    <xf numFmtId="49" fontId="7" fillId="0" borderId="23" xfId="0" applyNumberFormat="1" applyFont="1" applyFill="1" applyBorder="1" applyAlignment="1">
      <alignment horizontal="center"/>
    </xf>
    <xf numFmtId="0" fontId="7" fillId="7" borderId="75" xfId="0" applyFont="1" applyFill="1" applyBorder="1" applyAlignment="1">
      <alignment/>
    </xf>
    <xf numFmtId="0" fontId="7" fillId="7" borderId="73" xfId="0" applyFont="1" applyFill="1" applyBorder="1" applyAlignment="1">
      <alignment/>
    </xf>
    <xf numFmtId="0" fontId="7" fillId="7" borderId="76" xfId="0" applyFont="1" applyFill="1" applyBorder="1" applyAlignment="1">
      <alignment/>
    </xf>
    <xf numFmtId="0" fontId="7" fillId="7" borderId="69" xfId="0" applyFont="1" applyFill="1" applyBorder="1" applyAlignment="1">
      <alignment horizontal="left"/>
    </xf>
    <xf numFmtId="0" fontId="8" fillId="0" borderId="77" xfId="0" applyFont="1" applyFill="1" applyBorder="1" applyAlignment="1">
      <alignment horizontal="center"/>
    </xf>
    <xf numFmtId="0" fontId="19" fillId="7" borderId="78" xfId="0" applyFont="1" applyFill="1" applyBorder="1" applyAlignment="1">
      <alignment horizontal="center"/>
    </xf>
    <xf numFmtId="0" fontId="19" fillId="7" borderId="73" xfId="0" applyFont="1" applyFill="1" applyBorder="1" applyAlignment="1">
      <alignment horizontal="center"/>
    </xf>
    <xf numFmtId="0" fontId="7" fillId="7" borderId="76" xfId="0" applyFont="1" applyFill="1" applyBorder="1" applyAlignment="1">
      <alignment horizontal="center"/>
    </xf>
    <xf numFmtId="1" fontId="8" fillId="36" borderId="79" xfId="0" applyNumberFormat="1" applyFont="1" applyFill="1" applyBorder="1" applyAlignment="1">
      <alignment horizontal="center"/>
    </xf>
    <xf numFmtId="1" fontId="7" fillId="16" borderId="69" xfId="0" applyNumberFormat="1" applyFont="1" applyFill="1" applyBorder="1" applyAlignment="1">
      <alignment horizontal="center"/>
    </xf>
    <xf numFmtId="164" fontId="19" fillId="7" borderId="73" xfId="0" applyNumberFormat="1" applyFont="1" applyFill="1" applyBorder="1" applyAlignment="1">
      <alignment horizontal="center"/>
    </xf>
    <xf numFmtId="164" fontId="19" fillId="7" borderId="80" xfId="0" applyNumberFormat="1" applyFont="1" applyFill="1" applyBorder="1" applyAlignment="1">
      <alignment horizontal="center"/>
    </xf>
    <xf numFmtId="0" fontId="8" fillId="0" borderId="34" xfId="0" applyFont="1" applyFill="1" applyBorder="1" applyAlignment="1">
      <alignment horizontal="center"/>
    </xf>
    <xf numFmtId="49" fontId="8" fillId="0" borderId="58" xfId="46" applyNumberFormat="1" applyFont="1" applyFill="1" applyBorder="1" applyAlignment="1">
      <alignment horizontal="center"/>
      <protection/>
    </xf>
    <xf numFmtId="0" fontId="7" fillId="38" borderId="60" xfId="0" applyFont="1" applyFill="1" applyBorder="1" applyAlignment="1">
      <alignment horizontal="center"/>
    </xf>
    <xf numFmtId="0" fontId="7" fillId="38" borderId="56" xfId="0" applyFont="1" applyFill="1" applyBorder="1" applyAlignment="1">
      <alignment horizontal="center"/>
    </xf>
    <xf numFmtId="1" fontId="8" fillId="37" borderId="61" xfId="0" applyNumberFormat="1" applyFont="1" applyFill="1" applyBorder="1" applyAlignment="1" applyProtection="1">
      <alignment horizontal="center"/>
      <protection hidden="1"/>
    </xf>
    <xf numFmtId="164" fontId="7" fillId="0" borderId="62" xfId="0" applyNumberFormat="1" applyFont="1" applyFill="1" applyBorder="1" applyAlignment="1">
      <alignment horizontal="center"/>
    </xf>
    <xf numFmtId="49" fontId="8" fillId="0" borderId="17" xfId="46" applyNumberFormat="1" applyFont="1" applyFill="1" applyBorder="1" applyAlignment="1">
      <alignment horizontal="center"/>
      <protection/>
    </xf>
    <xf numFmtId="164" fontId="8" fillId="0" borderId="17" xfId="0" applyNumberFormat="1" applyFont="1" applyFill="1" applyBorder="1" applyAlignment="1">
      <alignment horizontal="center"/>
    </xf>
    <xf numFmtId="0" fontId="7" fillId="0" borderId="49" xfId="0" applyFont="1" applyFill="1" applyBorder="1" applyAlignment="1">
      <alignment horizontal="left"/>
    </xf>
    <xf numFmtId="49" fontId="8" fillId="0" borderId="27" xfId="46" applyNumberFormat="1" applyFont="1" applyFill="1" applyBorder="1" applyAlignment="1">
      <alignment horizontal="center"/>
      <protection/>
    </xf>
    <xf numFmtId="164" fontId="8" fillId="0" borderId="18" xfId="0" applyNumberFormat="1" applyFont="1" applyFill="1" applyBorder="1" applyAlignment="1">
      <alignment horizontal="center"/>
    </xf>
    <xf numFmtId="164" fontId="7" fillId="0" borderId="23" xfId="0" applyNumberFormat="1" applyFont="1" applyFill="1" applyBorder="1" applyAlignment="1">
      <alignment horizontal="center"/>
    </xf>
    <xf numFmtId="0" fontId="7" fillId="7" borderId="81" xfId="0" applyFont="1" applyFill="1" applyBorder="1" applyAlignment="1">
      <alignment/>
    </xf>
    <xf numFmtId="0" fontId="7" fillId="7" borderId="82" xfId="0" applyFont="1" applyFill="1" applyBorder="1" applyAlignment="1">
      <alignment/>
    </xf>
    <xf numFmtId="0" fontId="7" fillId="7" borderId="83" xfId="0" applyFont="1" applyFill="1" applyBorder="1" applyAlignment="1">
      <alignment/>
    </xf>
    <xf numFmtId="0" fontId="7" fillId="7" borderId="84" xfId="0" applyFont="1" applyFill="1" applyBorder="1" applyAlignment="1">
      <alignment horizontal="left"/>
    </xf>
    <xf numFmtId="0" fontId="8" fillId="0" borderId="84" xfId="0" applyFont="1" applyFill="1" applyBorder="1" applyAlignment="1">
      <alignment horizontal="center"/>
    </xf>
    <xf numFmtId="0" fontId="19" fillId="7" borderId="85" xfId="0" applyFont="1" applyFill="1" applyBorder="1" applyAlignment="1">
      <alignment horizontal="center"/>
    </xf>
    <xf numFmtId="0" fontId="19" fillId="7" borderId="82" xfId="0" applyFont="1" applyFill="1" applyBorder="1" applyAlignment="1">
      <alignment horizontal="center"/>
    </xf>
    <xf numFmtId="0" fontId="7" fillId="7" borderId="83" xfId="0" applyFont="1" applyFill="1" applyBorder="1" applyAlignment="1">
      <alignment horizontal="center"/>
    </xf>
    <xf numFmtId="1" fontId="8" fillId="0" borderId="86" xfId="0" applyNumberFormat="1" applyFont="1" applyFill="1" applyBorder="1" applyAlignment="1">
      <alignment horizontal="center"/>
    </xf>
    <xf numFmtId="1" fontId="7" fillId="0" borderId="84" xfId="0" applyNumberFormat="1" applyFont="1" applyFill="1" applyBorder="1" applyAlignment="1">
      <alignment horizontal="center"/>
    </xf>
    <xf numFmtId="0" fontId="19" fillId="7" borderId="42" xfId="0" applyFont="1" applyFill="1" applyBorder="1" applyAlignment="1">
      <alignment horizontal="center"/>
    </xf>
    <xf numFmtId="0" fontId="19" fillId="7" borderId="39" xfId="0" applyFont="1" applyFill="1" applyBorder="1" applyAlignment="1">
      <alignment horizontal="center"/>
    </xf>
    <xf numFmtId="164" fontId="19" fillId="7" borderId="82" xfId="0" applyNumberFormat="1" applyFont="1" applyFill="1" applyBorder="1" applyAlignment="1">
      <alignment horizontal="center"/>
    </xf>
    <xf numFmtId="164" fontId="19" fillId="7" borderId="87" xfId="0" applyNumberFormat="1" applyFont="1" applyFill="1" applyBorder="1" applyAlignment="1">
      <alignment horizontal="center"/>
    </xf>
    <xf numFmtId="0" fontId="6" fillId="15" borderId="34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7" xfId="46" applyFont="1" applyFill="1" applyBorder="1" applyAlignment="1">
      <alignment horizontal="center"/>
      <protection/>
    </xf>
    <xf numFmtId="0" fontId="6" fillId="0" borderId="48" xfId="0" applyFont="1" applyFill="1" applyBorder="1" applyAlignment="1">
      <alignment horizontal="center"/>
    </xf>
    <xf numFmtId="0" fontId="6" fillId="0" borderId="50" xfId="0" applyFont="1" applyFill="1" applyBorder="1" applyAlignment="1">
      <alignment horizontal="center"/>
    </xf>
    <xf numFmtId="0" fontId="6" fillId="7" borderId="58" xfId="0" applyFont="1" applyFill="1" applyBorder="1" applyAlignment="1">
      <alignment horizontal="center"/>
    </xf>
    <xf numFmtId="0" fontId="6" fillId="15" borderId="18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6" fillId="0" borderId="69" xfId="0" applyFont="1" applyFill="1" applyBorder="1" applyAlignment="1">
      <alignment horizontal="center"/>
    </xf>
    <xf numFmtId="0" fontId="6" fillId="0" borderId="72" xfId="0" applyFont="1" applyFill="1" applyBorder="1" applyAlignment="1">
      <alignment horizontal="center"/>
    </xf>
    <xf numFmtId="0" fontId="6" fillId="0" borderId="58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7" borderId="69" xfId="0" applyFont="1" applyFill="1" applyBorder="1" applyAlignment="1">
      <alignment horizontal="center"/>
    </xf>
    <xf numFmtId="0" fontId="6" fillId="7" borderId="84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8" fillId="0" borderId="88" xfId="0" applyFont="1" applyFill="1" applyBorder="1" applyAlignment="1">
      <alignment/>
    </xf>
    <xf numFmtId="0" fontId="7" fillId="34" borderId="89" xfId="0" applyFont="1" applyFill="1" applyBorder="1" applyAlignment="1">
      <alignment horizontal="center"/>
    </xf>
    <xf numFmtId="0" fontId="8" fillId="34" borderId="89" xfId="0" applyFont="1" applyFill="1" applyBorder="1" applyAlignment="1">
      <alignment horizontal="center"/>
    </xf>
    <xf numFmtId="0" fontId="8" fillId="34" borderId="0" xfId="0" applyFont="1" applyFill="1" applyAlignment="1">
      <alignment/>
    </xf>
    <xf numFmtId="1" fontId="8" fillId="34" borderId="90" xfId="0" applyNumberFormat="1" applyFont="1" applyFill="1" applyBorder="1" applyAlignment="1">
      <alignment horizontal="center"/>
    </xf>
    <xf numFmtId="0" fontId="8" fillId="0" borderId="91" xfId="0" applyFont="1" applyFill="1" applyBorder="1" applyAlignment="1">
      <alignment horizontal="center"/>
    </xf>
    <xf numFmtId="1" fontId="7" fillId="0" borderId="92" xfId="0" applyNumberFormat="1" applyFont="1" applyFill="1" applyBorder="1" applyAlignment="1">
      <alignment horizontal="center"/>
    </xf>
    <xf numFmtId="1" fontId="8" fillId="0" borderId="90" xfId="0" applyNumberFormat="1" applyFont="1" applyFill="1" applyBorder="1" applyAlignment="1">
      <alignment horizontal="center"/>
    </xf>
    <xf numFmtId="0" fontId="8" fillId="0" borderId="93" xfId="0" applyFont="1" applyFill="1" applyBorder="1" applyAlignment="1">
      <alignment horizontal="center"/>
    </xf>
    <xf numFmtId="1" fontId="7" fillId="0" borderId="94" xfId="0" applyNumberFormat="1" applyFont="1" applyFill="1" applyBorder="1" applyAlignment="1">
      <alignment horizontal="center"/>
    </xf>
    <xf numFmtId="0" fontId="8" fillId="0" borderId="95" xfId="0" applyFont="1" applyFill="1" applyBorder="1" applyAlignment="1">
      <alignment/>
    </xf>
    <xf numFmtId="0" fontId="22" fillId="0" borderId="96" xfId="0" applyFont="1" applyFill="1" applyBorder="1" applyAlignment="1">
      <alignment horizontal="center"/>
    </xf>
    <xf numFmtId="1" fontId="8" fillId="3" borderId="9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1" fontId="7" fillId="0" borderId="0" xfId="0" applyNumberFormat="1" applyFont="1" applyFill="1" applyAlignment="1">
      <alignment horizontal="center"/>
    </xf>
    <xf numFmtId="1" fontId="7" fillId="0" borderId="0" xfId="0" applyNumberFormat="1" applyFont="1" applyFill="1" applyAlignment="1">
      <alignment/>
    </xf>
    <xf numFmtId="0" fontId="7" fillId="36" borderId="97" xfId="0" applyFont="1" applyFill="1" applyBorder="1" applyAlignment="1">
      <alignment horizontal="center"/>
    </xf>
    <xf numFmtId="0" fontId="7" fillId="36" borderId="98" xfId="0" applyFont="1" applyFill="1" applyBorder="1" applyAlignment="1">
      <alignment horizontal="center"/>
    </xf>
    <xf numFmtId="1" fontId="7" fillId="36" borderId="98" xfId="0" applyNumberFormat="1" applyFont="1" applyFill="1" applyBorder="1" applyAlignment="1">
      <alignment horizontal="center"/>
    </xf>
    <xf numFmtId="0" fontId="7" fillId="36" borderId="99" xfId="0" applyFont="1" applyFill="1" applyBorder="1" applyAlignment="1">
      <alignment horizontal="center"/>
    </xf>
    <xf numFmtId="0" fontId="7" fillId="9" borderId="97" xfId="0" applyFont="1" applyFill="1" applyBorder="1" applyAlignment="1">
      <alignment horizontal="center"/>
    </xf>
    <xf numFmtId="0" fontId="7" fillId="9" borderId="98" xfId="0" applyFont="1" applyFill="1" applyBorder="1" applyAlignment="1">
      <alignment horizontal="center"/>
    </xf>
    <xf numFmtId="0" fontId="7" fillId="9" borderId="100" xfId="0" applyFont="1" applyFill="1" applyBorder="1" applyAlignment="1">
      <alignment horizontal="center"/>
    </xf>
    <xf numFmtId="0" fontId="7" fillId="38" borderId="101" xfId="0" applyFont="1" applyFill="1" applyBorder="1" applyAlignment="1">
      <alignment/>
    </xf>
    <xf numFmtId="0" fontId="7" fillId="38" borderId="102" xfId="0" applyFont="1" applyFill="1" applyBorder="1" applyAlignment="1">
      <alignment/>
    </xf>
    <xf numFmtId="0" fontId="7" fillId="0" borderId="103" xfId="0" applyFont="1" applyFill="1" applyBorder="1" applyAlignment="1">
      <alignment horizontal="center"/>
    </xf>
    <xf numFmtId="0" fontId="7" fillId="0" borderId="104" xfId="0" applyFont="1" applyFill="1" applyBorder="1" applyAlignment="1">
      <alignment horizontal="center"/>
    </xf>
    <xf numFmtId="1" fontId="7" fillId="0" borderId="104" xfId="0" applyNumberFormat="1" applyFont="1" applyFill="1" applyBorder="1" applyAlignment="1">
      <alignment horizontal="center"/>
    </xf>
    <xf numFmtId="0" fontId="7" fillId="0" borderId="105" xfId="0" applyFont="1" applyFill="1" applyBorder="1" applyAlignment="1">
      <alignment horizontal="center"/>
    </xf>
    <xf numFmtId="0" fontId="7" fillId="0" borderId="106" xfId="0" applyFont="1" applyFill="1" applyBorder="1" applyAlignment="1">
      <alignment horizontal="center"/>
    </xf>
    <xf numFmtId="0" fontId="7" fillId="38" borderId="107" xfId="0" applyFont="1" applyFill="1" applyBorder="1" applyAlignment="1">
      <alignment/>
    </xf>
    <xf numFmtId="0" fontId="7" fillId="38" borderId="108" xfId="0" applyFont="1" applyFill="1" applyBorder="1" applyAlignment="1">
      <alignment/>
    </xf>
    <xf numFmtId="0" fontId="7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0" fontId="57" fillId="9" borderId="109" xfId="0" applyFont="1" applyFill="1" applyBorder="1" applyAlignment="1">
      <alignment horizontal="center"/>
    </xf>
    <xf numFmtId="0" fontId="57" fillId="9" borderId="35" xfId="0" applyFont="1" applyFill="1" applyBorder="1" applyAlignment="1">
      <alignment horizontal="center"/>
    </xf>
    <xf numFmtId="0" fontId="57" fillId="9" borderId="41" xfId="0" applyFont="1" applyFill="1" applyBorder="1" applyAlignment="1">
      <alignment horizontal="center"/>
    </xf>
    <xf numFmtId="0" fontId="3" fillId="0" borderId="88" xfId="0" applyFont="1" applyBorder="1" applyAlignment="1">
      <alignment horizontal="center" vertical="center" textRotation="90"/>
    </xf>
    <xf numFmtId="0" fontId="3" fillId="0" borderId="110" xfId="0" applyFont="1" applyBorder="1" applyAlignment="1">
      <alignment horizontal="center" vertical="center" textRotation="90"/>
    </xf>
    <xf numFmtId="0" fontId="3" fillId="0" borderId="111" xfId="0" applyFont="1" applyBorder="1" applyAlignment="1">
      <alignment horizontal="center" vertical="center" textRotation="90"/>
    </xf>
    <xf numFmtId="0" fontId="3" fillId="0" borderId="112" xfId="0" applyFont="1" applyBorder="1" applyAlignment="1">
      <alignment horizontal="center" vertical="center" textRotation="90"/>
    </xf>
    <xf numFmtId="0" fontId="3" fillId="0" borderId="113" xfId="0" applyFont="1" applyBorder="1" applyAlignment="1">
      <alignment horizontal="center" vertical="center" textRotation="90"/>
    </xf>
    <xf numFmtId="0" fontId="3" fillId="0" borderId="114" xfId="0" applyFont="1" applyBorder="1" applyAlignment="1">
      <alignment horizontal="center" vertical="center" textRotation="90"/>
    </xf>
    <xf numFmtId="0" fontId="3" fillId="0" borderId="115" xfId="0" applyFont="1" applyBorder="1" applyAlignment="1">
      <alignment horizontal="center" vertical="center" textRotation="90"/>
    </xf>
    <xf numFmtId="0" fontId="3" fillId="0" borderId="116" xfId="0" applyFont="1" applyBorder="1" applyAlignment="1">
      <alignment horizontal="center" vertical="center" textRotation="90"/>
    </xf>
    <xf numFmtId="0" fontId="12" fillId="9" borderId="117" xfId="0" applyFont="1" applyFill="1" applyBorder="1" applyAlignment="1">
      <alignment horizontal="center"/>
    </xf>
    <xf numFmtId="0" fontId="12" fillId="9" borderId="118" xfId="0" applyFont="1" applyFill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1" fillId="10" borderId="109" xfId="0" applyFont="1" applyFill="1" applyBorder="1" applyAlignment="1">
      <alignment horizontal="center"/>
    </xf>
    <xf numFmtId="0" fontId="11" fillId="10" borderId="35" xfId="0" applyFont="1" applyFill="1" applyBorder="1" applyAlignment="1">
      <alignment horizontal="center"/>
    </xf>
    <xf numFmtId="0" fontId="11" fillId="10" borderId="41" xfId="0" applyFont="1" applyFill="1" applyBorder="1" applyAlignment="1">
      <alignment horizontal="center"/>
    </xf>
    <xf numFmtId="0" fontId="12" fillId="9" borderId="119" xfId="0" applyFont="1" applyFill="1" applyBorder="1" applyAlignment="1">
      <alignment horizontal="center"/>
    </xf>
    <xf numFmtId="0" fontId="12" fillId="9" borderId="120" xfId="0" applyFont="1" applyFill="1" applyBorder="1" applyAlignment="1">
      <alignment horizontal="center"/>
    </xf>
    <xf numFmtId="0" fontId="12" fillId="0" borderId="121" xfId="0" applyFont="1" applyFill="1" applyBorder="1" applyAlignment="1">
      <alignment horizontal="center" vertical="center"/>
    </xf>
    <xf numFmtId="0" fontId="12" fillId="0" borderId="122" xfId="0" applyFont="1" applyFill="1" applyBorder="1" applyAlignment="1">
      <alignment horizontal="center" vertical="center"/>
    </xf>
    <xf numFmtId="0" fontId="12" fillId="0" borderId="98" xfId="0" applyFont="1" applyFill="1" applyBorder="1" applyAlignment="1">
      <alignment horizontal="center" vertical="center"/>
    </xf>
    <xf numFmtId="0" fontId="12" fillId="0" borderId="100" xfId="0" applyFont="1" applyFill="1" applyBorder="1" applyAlignment="1">
      <alignment horizontal="center" vertical="center"/>
    </xf>
    <xf numFmtId="0" fontId="12" fillId="0" borderId="123" xfId="0" applyFont="1" applyFill="1" applyBorder="1" applyAlignment="1">
      <alignment horizontal="center" vertical="center"/>
    </xf>
    <xf numFmtId="0" fontId="12" fillId="0" borderId="124" xfId="0" applyFont="1" applyFill="1" applyBorder="1" applyAlignment="1">
      <alignment horizontal="center" vertical="center"/>
    </xf>
    <xf numFmtId="0" fontId="3" fillId="39" borderId="125" xfId="0" applyFont="1" applyFill="1" applyBorder="1" applyAlignment="1">
      <alignment horizontal="center"/>
    </xf>
    <xf numFmtId="0" fontId="3" fillId="39" borderId="121" xfId="0" applyFont="1" applyFill="1" applyBorder="1" applyAlignment="1">
      <alignment horizontal="center"/>
    </xf>
    <xf numFmtId="0" fontId="3" fillId="39" borderId="122" xfId="0" applyFont="1" applyFill="1" applyBorder="1" applyAlignment="1">
      <alignment horizontal="center"/>
    </xf>
    <xf numFmtId="0" fontId="3" fillId="35" borderId="126" xfId="0" applyFont="1" applyFill="1" applyBorder="1" applyAlignment="1">
      <alignment horizontal="center"/>
    </xf>
    <xf numFmtId="0" fontId="3" fillId="35" borderId="127" xfId="0" applyFont="1" applyFill="1" applyBorder="1" applyAlignment="1">
      <alignment horizontal="center"/>
    </xf>
    <xf numFmtId="0" fontId="3" fillId="35" borderId="128" xfId="0" applyFont="1" applyFill="1" applyBorder="1" applyAlignment="1">
      <alignment horizontal="center"/>
    </xf>
    <xf numFmtId="0" fontId="16" fillId="35" borderId="129" xfId="0" applyFont="1" applyFill="1" applyBorder="1" applyAlignment="1">
      <alignment horizontal="center"/>
    </xf>
    <xf numFmtId="0" fontId="16" fillId="35" borderId="130" xfId="0" applyFont="1" applyFill="1" applyBorder="1" applyAlignment="1">
      <alignment horizontal="center"/>
    </xf>
    <xf numFmtId="0" fontId="3" fillId="0" borderId="90" xfId="0" applyFont="1" applyBorder="1" applyAlignment="1">
      <alignment horizontal="center" vertical="center" textRotation="90"/>
    </xf>
    <xf numFmtId="0" fontId="3" fillId="0" borderId="131" xfId="0" applyFont="1" applyBorder="1" applyAlignment="1">
      <alignment horizontal="center" vertical="center" textRotation="90"/>
    </xf>
    <xf numFmtId="0" fontId="15" fillId="36" borderId="109" xfId="0" applyFont="1" applyFill="1" applyBorder="1" applyAlignment="1">
      <alignment horizontal="center"/>
    </xf>
    <xf numFmtId="0" fontId="15" fillId="36" borderId="35" xfId="0" applyFont="1" applyFill="1" applyBorder="1" applyAlignment="1">
      <alignment horizontal="center"/>
    </xf>
    <xf numFmtId="0" fontId="15" fillId="36" borderId="41" xfId="0" applyFont="1" applyFill="1" applyBorder="1" applyAlignment="1">
      <alignment horizontal="center"/>
    </xf>
    <xf numFmtId="0" fontId="7" fillId="0" borderId="132" xfId="0" applyFont="1" applyFill="1" applyBorder="1" applyAlignment="1">
      <alignment horizontal="center"/>
    </xf>
    <xf numFmtId="0" fontId="7" fillId="0" borderId="100" xfId="0" applyFont="1" applyFill="1" applyBorder="1" applyAlignment="1">
      <alignment horizontal="center"/>
    </xf>
    <xf numFmtId="0" fontId="7" fillId="0" borderId="101" xfId="0" applyFont="1" applyFill="1" applyBorder="1" applyAlignment="1">
      <alignment horizontal="center"/>
    </xf>
    <xf numFmtId="0" fontId="7" fillId="0" borderId="133" xfId="0" applyFont="1" applyFill="1" applyBorder="1" applyAlignment="1">
      <alignment horizontal="center"/>
    </xf>
    <xf numFmtId="0" fontId="7" fillId="0" borderId="102" xfId="0" applyFont="1" applyFill="1" applyBorder="1" applyAlignment="1">
      <alignment horizontal="center"/>
    </xf>
    <xf numFmtId="0" fontId="7" fillId="0" borderId="134" xfId="0" applyFont="1" applyFill="1" applyBorder="1" applyAlignment="1">
      <alignment horizontal="center"/>
    </xf>
    <xf numFmtId="0" fontId="7" fillId="0" borderId="106" xfId="0" applyFont="1" applyFill="1" applyBorder="1" applyAlignment="1">
      <alignment horizontal="center"/>
    </xf>
    <xf numFmtId="0" fontId="8" fillId="38" borderId="107" xfId="0" applyFont="1" applyFill="1" applyBorder="1" applyAlignment="1">
      <alignment horizontal="center"/>
    </xf>
    <xf numFmtId="0" fontId="8" fillId="38" borderId="135" xfId="0" applyFont="1" applyFill="1" applyBorder="1" applyAlignment="1">
      <alignment horizontal="center"/>
    </xf>
    <xf numFmtId="0" fontId="8" fillId="38" borderId="108" xfId="0" applyFont="1" applyFill="1" applyBorder="1" applyAlignment="1">
      <alignment horizont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_1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6"/>
  <sheetViews>
    <sheetView tabSelected="1" zoomScalePageLayoutView="0" workbookViewId="0" topLeftCell="A1">
      <selection activeCell="V11" sqref="V11"/>
    </sheetView>
  </sheetViews>
  <sheetFormatPr defaultColWidth="9.140625" defaultRowHeight="15"/>
  <cols>
    <col min="1" max="1" width="4.421875" style="2" customWidth="1"/>
    <col min="2" max="2" width="5.57421875" style="2" customWidth="1"/>
    <col min="3" max="3" width="21.8515625" style="2" customWidth="1"/>
    <col min="4" max="4" width="7.140625" style="24" customWidth="1"/>
    <col min="5" max="5" width="9.140625" style="12" customWidth="1"/>
    <col min="6" max="6" width="6.28125" style="24" customWidth="1"/>
    <col min="7" max="7" width="5.00390625" style="27" customWidth="1"/>
    <col min="8" max="8" width="19.140625" style="24" customWidth="1"/>
    <col min="9" max="9" width="7.421875" style="24" customWidth="1"/>
    <col min="10" max="10" width="7.7109375" style="2" customWidth="1"/>
    <col min="11" max="18" width="3.7109375" style="24" customWidth="1"/>
    <col min="19" max="16384" width="9.140625" style="2" customWidth="1"/>
  </cols>
  <sheetData>
    <row r="1" spans="1:18" ht="15">
      <c r="A1" s="362" t="s">
        <v>0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3"/>
      <c r="O1" s="363"/>
      <c r="P1" s="363"/>
      <c r="Q1" s="363"/>
      <c r="R1" s="364"/>
    </row>
    <row r="2" ht="5.25" customHeight="1"/>
    <row r="3" spans="1:18" ht="15.75" thickBot="1">
      <c r="A3" s="365" t="s">
        <v>1</v>
      </c>
      <c r="B3" s="366"/>
      <c r="C3" s="366"/>
      <c r="D3" s="366"/>
      <c r="E3" s="366"/>
      <c r="F3" s="366"/>
      <c r="G3" s="366"/>
      <c r="H3" s="366"/>
      <c r="I3" s="367" t="s">
        <v>2</v>
      </c>
      <c r="J3" s="368"/>
      <c r="K3" s="373" t="s">
        <v>3</v>
      </c>
      <c r="L3" s="374"/>
      <c r="M3" s="374"/>
      <c r="N3" s="374"/>
      <c r="O3" s="375"/>
      <c r="P3" s="376" t="s">
        <v>4</v>
      </c>
      <c r="Q3" s="377"/>
      <c r="R3" s="378"/>
    </row>
    <row r="4" spans="1:18" ht="59.25" customHeight="1" thickBot="1">
      <c r="A4" s="379" t="s">
        <v>5</v>
      </c>
      <c r="B4" s="380"/>
      <c r="C4" s="380"/>
      <c r="D4" s="380"/>
      <c r="E4" s="380"/>
      <c r="F4" s="380"/>
      <c r="G4" s="380"/>
      <c r="H4" s="380"/>
      <c r="I4" s="369"/>
      <c r="J4" s="370"/>
      <c r="K4" s="353" t="s">
        <v>6</v>
      </c>
      <c r="L4" s="381" t="s">
        <v>7</v>
      </c>
      <c r="M4" s="381" t="s">
        <v>8</v>
      </c>
      <c r="N4" s="381" t="s">
        <v>9</v>
      </c>
      <c r="O4" s="351" t="s">
        <v>10</v>
      </c>
      <c r="P4" s="353" t="s">
        <v>11</v>
      </c>
      <c r="Q4" s="355" t="s">
        <v>12</v>
      </c>
      <c r="R4" s="357" t="s">
        <v>13</v>
      </c>
    </row>
    <row r="5" spans="1:18" ht="15">
      <c r="A5" s="359" t="s">
        <v>14</v>
      </c>
      <c r="B5" s="360"/>
      <c r="C5" s="360"/>
      <c r="D5" s="360"/>
      <c r="E5" s="360"/>
      <c r="F5" s="360"/>
      <c r="G5" s="360"/>
      <c r="H5" s="360"/>
      <c r="I5" s="371"/>
      <c r="J5" s="372"/>
      <c r="K5" s="354"/>
      <c r="L5" s="382"/>
      <c r="M5" s="382"/>
      <c r="N5" s="382"/>
      <c r="O5" s="352"/>
      <c r="P5" s="354"/>
      <c r="Q5" s="356"/>
      <c r="R5" s="358"/>
    </row>
    <row r="6" spans="1:18" ht="15">
      <c r="A6" s="70" t="s">
        <v>15</v>
      </c>
      <c r="B6" s="71" t="s">
        <v>16</v>
      </c>
      <c r="C6" s="71" t="s">
        <v>17</v>
      </c>
      <c r="D6" s="72" t="s">
        <v>18</v>
      </c>
      <c r="E6" s="73" t="s">
        <v>19</v>
      </c>
      <c r="F6" s="74" t="s">
        <v>20</v>
      </c>
      <c r="G6" s="75" t="s">
        <v>21</v>
      </c>
      <c r="H6" s="76" t="s">
        <v>22</v>
      </c>
      <c r="I6" s="77" t="s">
        <v>243</v>
      </c>
      <c r="J6" s="78" t="s">
        <v>23</v>
      </c>
      <c r="K6" s="79" t="s">
        <v>24</v>
      </c>
      <c r="L6" s="77" t="s">
        <v>25</v>
      </c>
      <c r="M6" s="77" t="s">
        <v>26</v>
      </c>
      <c r="N6" s="77" t="s">
        <v>27</v>
      </c>
      <c r="O6" s="72" t="s">
        <v>28</v>
      </c>
      <c r="P6" s="79" t="s">
        <v>29</v>
      </c>
      <c r="Q6" s="77" t="s">
        <v>30</v>
      </c>
      <c r="R6" s="80" t="s">
        <v>31</v>
      </c>
    </row>
    <row r="7" spans="1:18" ht="15">
      <c r="A7" s="55">
        <v>1</v>
      </c>
      <c r="B7" s="56">
        <v>1</v>
      </c>
      <c r="C7" s="57" t="s">
        <v>32</v>
      </c>
      <c r="D7" s="58">
        <v>1991</v>
      </c>
      <c r="E7" s="59">
        <v>0.6472222222222223</v>
      </c>
      <c r="F7" s="60" t="s">
        <v>24</v>
      </c>
      <c r="G7" s="61">
        <f aca="true" t="shared" si="0" ref="G7:G37">SUM(11-B7)</f>
        <v>10</v>
      </c>
      <c r="H7" s="62" t="s">
        <v>33</v>
      </c>
      <c r="I7" s="63">
        <f aca="true" t="shared" si="1" ref="I7:I51">SUM(E7)/4.53</f>
        <v>0.14287466274221242</v>
      </c>
      <c r="J7" s="64"/>
      <c r="K7" s="65">
        <v>1</v>
      </c>
      <c r="L7" s="66"/>
      <c r="M7" s="66"/>
      <c r="N7" s="66"/>
      <c r="O7" s="67"/>
      <c r="P7" s="68"/>
      <c r="Q7" s="66"/>
      <c r="R7" s="69"/>
    </row>
    <row r="8" spans="1:18" ht="15">
      <c r="A8" s="13">
        <v>2</v>
      </c>
      <c r="B8" s="14">
        <v>2</v>
      </c>
      <c r="C8" s="15" t="s">
        <v>34</v>
      </c>
      <c r="D8" s="25">
        <v>1992</v>
      </c>
      <c r="E8" s="16">
        <v>0.6569444444444444</v>
      </c>
      <c r="F8" s="28" t="s">
        <v>24</v>
      </c>
      <c r="G8" s="29">
        <f t="shared" si="0"/>
        <v>9</v>
      </c>
      <c r="H8" s="30" t="s">
        <v>33</v>
      </c>
      <c r="I8" s="31">
        <f t="shared" si="1"/>
        <v>0.14502084866323275</v>
      </c>
      <c r="J8" s="14"/>
      <c r="K8" s="38">
        <v>2</v>
      </c>
      <c r="L8" s="39"/>
      <c r="M8" s="39"/>
      <c r="N8" s="39"/>
      <c r="O8" s="40"/>
      <c r="P8" s="41"/>
      <c r="Q8" s="39"/>
      <c r="R8" s="42"/>
    </row>
    <row r="9" spans="1:18" ht="15">
      <c r="A9" s="13">
        <v>3</v>
      </c>
      <c r="B9" s="14">
        <v>1</v>
      </c>
      <c r="C9" s="15" t="s">
        <v>35</v>
      </c>
      <c r="D9" s="25">
        <v>1970</v>
      </c>
      <c r="E9" s="16">
        <v>0.6875</v>
      </c>
      <c r="F9" s="28" t="s">
        <v>25</v>
      </c>
      <c r="G9" s="29">
        <f t="shared" si="0"/>
        <v>10</v>
      </c>
      <c r="H9" s="30" t="s">
        <v>36</v>
      </c>
      <c r="I9" s="31">
        <f t="shared" si="1"/>
        <v>0.15176600441501104</v>
      </c>
      <c r="J9" s="14"/>
      <c r="K9" s="39"/>
      <c r="L9" s="43">
        <v>1</v>
      </c>
      <c r="M9" s="44"/>
      <c r="N9" s="44"/>
      <c r="O9" s="25"/>
      <c r="P9" s="45"/>
      <c r="Q9" s="44"/>
      <c r="R9" s="46"/>
    </row>
    <row r="10" spans="1:18" ht="15">
      <c r="A10" s="13">
        <v>4</v>
      </c>
      <c r="B10" s="14">
        <v>1</v>
      </c>
      <c r="C10" s="15" t="s">
        <v>37</v>
      </c>
      <c r="D10" s="25">
        <v>1969</v>
      </c>
      <c r="E10" s="16">
        <v>0.6930555555555555</v>
      </c>
      <c r="F10" s="28" t="s">
        <v>26</v>
      </c>
      <c r="G10" s="29">
        <f t="shared" si="0"/>
        <v>10</v>
      </c>
      <c r="H10" s="30" t="s">
        <v>38</v>
      </c>
      <c r="I10" s="31">
        <f t="shared" si="1"/>
        <v>0.1529923963698798</v>
      </c>
      <c r="J10" s="14"/>
      <c r="K10" s="39"/>
      <c r="L10" s="44"/>
      <c r="M10" s="43">
        <v>1</v>
      </c>
      <c r="N10" s="44"/>
      <c r="O10" s="25"/>
      <c r="P10" s="45"/>
      <c r="Q10" s="44"/>
      <c r="R10" s="46"/>
    </row>
    <row r="11" spans="1:18" ht="15">
      <c r="A11" s="13">
        <v>5</v>
      </c>
      <c r="B11" s="14">
        <v>3</v>
      </c>
      <c r="C11" s="15" t="s">
        <v>39</v>
      </c>
      <c r="D11" s="25">
        <v>1990</v>
      </c>
      <c r="E11" s="16">
        <v>0.69375</v>
      </c>
      <c r="F11" s="28" t="s">
        <v>24</v>
      </c>
      <c r="G11" s="29">
        <f t="shared" si="0"/>
        <v>8</v>
      </c>
      <c r="H11" s="30" t="s">
        <v>36</v>
      </c>
      <c r="I11" s="31">
        <f t="shared" si="1"/>
        <v>0.1531456953642384</v>
      </c>
      <c r="J11" s="14"/>
      <c r="K11" s="38">
        <v>3</v>
      </c>
      <c r="L11" s="44"/>
      <c r="M11" s="44"/>
      <c r="N11" s="44"/>
      <c r="O11" s="25"/>
      <c r="P11" s="45"/>
      <c r="Q11" s="44"/>
      <c r="R11" s="46"/>
    </row>
    <row r="12" spans="1:18" ht="15">
      <c r="A12" s="13">
        <v>6</v>
      </c>
      <c r="B12" s="14">
        <v>2</v>
      </c>
      <c r="C12" s="15" t="s">
        <v>40</v>
      </c>
      <c r="D12" s="25">
        <v>1962</v>
      </c>
      <c r="E12" s="16">
        <v>0.6944444444444445</v>
      </c>
      <c r="F12" s="28" t="s">
        <v>26</v>
      </c>
      <c r="G12" s="29">
        <f t="shared" si="0"/>
        <v>9</v>
      </c>
      <c r="H12" s="32" t="s">
        <v>41</v>
      </c>
      <c r="I12" s="31">
        <f t="shared" si="1"/>
        <v>0.153298994358597</v>
      </c>
      <c r="J12" s="14"/>
      <c r="K12" s="39"/>
      <c r="L12" s="39"/>
      <c r="M12" s="38">
        <v>2</v>
      </c>
      <c r="N12" s="39"/>
      <c r="O12" s="40"/>
      <c r="P12" s="41"/>
      <c r="Q12" s="39"/>
      <c r="R12" s="42"/>
    </row>
    <row r="13" spans="1:18" ht="15">
      <c r="A13" s="13">
        <v>7</v>
      </c>
      <c r="B13" s="14">
        <v>4</v>
      </c>
      <c r="C13" s="15" t="s">
        <v>42</v>
      </c>
      <c r="D13" s="25">
        <v>1992</v>
      </c>
      <c r="E13" s="16">
        <v>0.7062499999999999</v>
      </c>
      <c r="F13" s="28" t="s">
        <v>24</v>
      </c>
      <c r="G13" s="29">
        <f t="shared" si="0"/>
        <v>7</v>
      </c>
      <c r="H13" s="30" t="s">
        <v>33</v>
      </c>
      <c r="I13" s="31">
        <f t="shared" si="1"/>
        <v>0.15590507726269312</v>
      </c>
      <c r="J13" s="14"/>
      <c r="K13" s="38">
        <v>4</v>
      </c>
      <c r="L13" s="44"/>
      <c r="M13" s="44"/>
      <c r="N13" s="44"/>
      <c r="O13" s="25"/>
      <c r="P13" s="45"/>
      <c r="Q13" s="44"/>
      <c r="R13" s="46"/>
    </row>
    <row r="14" spans="1:18" ht="15">
      <c r="A14" s="13">
        <v>8</v>
      </c>
      <c r="B14" s="14">
        <v>5</v>
      </c>
      <c r="C14" s="15" t="s">
        <v>43</v>
      </c>
      <c r="D14" s="25">
        <v>1992</v>
      </c>
      <c r="E14" s="16">
        <v>0.7083333333333334</v>
      </c>
      <c r="F14" s="28" t="s">
        <v>24</v>
      </c>
      <c r="G14" s="29">
        <f t="shared" si="0"/>
        <v>6</v>
      </c>
      <c r="H14" s="30" t="s">
        <v>33</v>
      </c>
      <c r="I14" s="31">
        <f t="shared" si="1"/>
        <v>0.15636497424576895</v>
      </c>
      <c r="J14" s="14"/>
      <c r="K14" s="38">
        <v>5</v>
      </c>
      <c r="L14" s="44"/>
      <c r="M14" s="44"/>
      <c r="N14" s="44"/>
      <c r="O14" s="25"/>
      <c r="P14" s="45"/>
      <c r="Q14" s="44"/>
      <c r="R14" s="46"/>
    </row>
    <row r="15" spans="1:18" ht="15">
      <c r="A15" s="13">
        <v>9</v>
      </c>
      <c r="B15" s="14">
        <v>3</v>
      </c>
      <c r="C15" s="15" t="s">
        <v>44</v>
      </c>
      <c r="D15" s="25">
        <v>1964</v>
      </c>
      <c r="E15" s="16">
        <v>0.7361111111111112</v>
      </c>
      <c r="F15" s="28" t="s">
        <v>26</v>
      </c>
      <c r="G15" s="29">
        <f t="shared" si="0"/>
        <v>8</v>
      </c>
      <c r="H15" s="30" t="s">
        <v>45</v>
      </c>
      <c r="I15" s="31">
        <f t="shared" si="1"/>
        <v>0.16249693402011284</v>
      </c>
      <c r="J15" s="14"/>
      <c r="K15" s="31"/>
      <c r="L15" s="44"/>
      <c r="M15" s="43">
        <v>3</v>
      </c>
      <c r="N15" s="44"/>
      <c r="O15" s="25"/>
      <c r="P15" s="45"/>
      <c r="Q15" s="44"/>
      <c r="R15" s="46"/>
    </row>
    <row r="16" spans="1:18" ht="15">
      <c r="A16" s="13">
        <v>10</v>
      </c>
      <c r="B16" s="14">
        <v>1</v>
      </c>
      <c r="C16" s="17" t="s">
        <v>46</v>
      </c>
      <c r="D16" s="25">
        <v>1955</v>
      </c>
      <c r="E16" s="16">
        <v>0.7409722222222223</v>
      </c>
      <c r="F16" s="28" t="s">
        <v>27</v>
      </c>
      <c r="G16" s="29">
        <f t="shared" si="0"/>
        <v>10</v>
      </c>
      <c r="H16" s="30" t="s">
        <v>47</v>
      </c>
      <c r="I16" s="31">
        <f t="shared" si="1"/>
        <v>0.163570026980623</v>
      </c>
      <c r="J16" s="14"/>
      <c r="K16" s="39"/>
      <c r="L16" s="44"/>
      <c r="M16" s="44"/>
      <c r="N16" s="43">
        <v>1</v>
      </c>
      <c r="O16" s="25"/>
      <c r="P16" s="45"/>
      <c r="Q16" s="44"/>
      <c r="R16" s="46"/>
    </row>
    <row r="17" spans="1:18" ht="15">
      <c r="A17" s="13">
        <v>11</v>
      </c>
      <c r="B17" s="14">
        <v>2</v>
      </c>
      <c r="C17" s="17" t="s">
        <v>48</v>
      </c>
      <c r="D17" s="25">
        <v>1973</v>
      </c>
      <c r="E17" s="16">
        <v>0.7444444444444445</v>
      </c>
      <c r="F17" s="28" t="s">
        <v>25</v>
      </c>
      <c r="G17" s="29">
        <f t="shared" si="0"/>
        <v>9</v>
      </c>
      <c r="H17" s="30" t="s">
        <v>49</v>
      </c>
      <c r="I17" s="31">
        <f t="shared" si="1"/>
        <v>0.164336521952416</v>
      </c>
      <c r="J17" s="14"/>
      <c r="K17" s="39"/>
      <c r="L17" s="43">
        <v>2</v>
      </c>
      <c r="M17" s="44"/>
      <c r="N17" s="44"/>
      <c r="O17" s="25"/>
      <c r="P17" s="45"/>
      <c r="Q17" s="44"/>
      <c r="R17" s="46"/>
    </row>
    <row r="18" spans="1:18" ht="15">
      <c r="A18" s="13">
        <v>12</v>
      </c>
      <c r="B18" s="14">
        <v>3</v>
      </c>
      <c r="C18" s="15" t="s">
        <v>50</v>
      </c>
      <c r="D18" s="25">
        <v>1972</v>
      </c>
      <c r="E18" s="16">
        <v>0.75625</v>
      </c>
      <c r="F18" s="28" t="s">
        <v>25</v>
      </c>
      <c r="G18" s="29">
        <f t="shared" si="0"/>
        <v>8</v>
      </c>
      <c r="H18" s="30" t="s">
        <v>51</v>
      </c>
      <c r="I18" s="31">
        <f t="shared" si="1"/>
        <v>0.16694260485651213</v>
      </c>
      <c r="J18" s="14"/>
      <c r="K18" s="44"/>
      <c r="L18" s="43">
        <v>3</v>
      </c>
      <c r="M18" s="44"/>
      <c r="N18" s="44"/>
      <c r="O18" s="25"/>
      <c r="P18" s="45"/>
      <c r="Q18" s="44"/>
      <c r="R18" s="46"/>
    </row>
    <row r="19" spans="1:18" ht="15">
      <c r="A19" s="13">
        <v>13</v>
      </c>
      <c r="B19" s="14">
        <v>4</v>
      </c>
      <c r="C19" s="15" t="s">
        <v>52</v>
      </c>
      <c r="D19" s="25">
        <v>1968</v>
      </c>
      <c r="E19" s="16">
        <v>0.7583333333333333</v>
      </c>
      <c r="F19" s="28" t="s">
        <v>26</v>
      </c>
      <c r="G19" s="29">
        <f t="shared" si="0"/>
        <v>7</v>
      </c>
      <c r="H19" s="30" t="s">
        <v>45</v>
      </c>
      <c r="I19" s="31">
        <f t="shared" si="1"/>
        <v>0.1674025018395879</v>
      </c>
      <c r="J19" s="14"/>
      <c r="K19" s="44"/>
      <c r="L19" s="44"/>
      <c r="M19" s="43">
        <v>4</v>
      </c>
      <c r="N19" s="44"/>
      <c r="O19" s="25"/>
      <c r="P19" s="45"/>
      <c r="Q19" s="44"/>
      <c r="R19" s="46"/>
    </row>
    <row r="20" spans="1:18" ht="15">
      <c r="A20" s="13">
        <v>14</v>
      </c>
      <c r="B20" s="14">
        <v>4</v>
      </c>
      <c r="C20" s="15" t="s">
        <v>53</v>
      </c>
      <c r="D20" s="25">
        <v>1973</v>
      </c>
      <c r="E20" s="16">
        <v>0.7673611111111112</v>
      </c>
      <c r="F20" s="28" t="s">
        <v>25</v>
      </c>
      <c r="G20" s="29">
        <f t="shared" si="0"/>
        <v>7</v>
      </c>
      <c r="H20" s="30" t="s">
        <v>51</v>
      </c>
      <c r="I20" s="31">
        <f t="shared" si="1"/>
        <v>0.16939538876624968</v>
      </c>
      <c r="J20" s="14"/>
      <c r="K20" s="44"/>
      <c r="L20" s="43">
        <v>4</v>
      </c>
      <c r="M20" s="44"/>
      <c r="N20" s="44"/>
      <c r="O20" s="25"/>
      <c r="P20" s="45"/>
      <c r="Q20" s="44"/>
      <c r="R20" s="46"/>
    </row>
    <row r="21" spans="1:18" ht="15">
      <c r="A21" s="13">
        <v>15</v>
      </c>
      <c r="B21" s="14">
        <v>5</v>
      </c>
      <c r="C21" s="17" t="s">
        <v>54</v>
      </c>
      <c r="D21" s="25">
        <v>1962</v>
      </c>
      <c r="E21" s="16">
        <v>0.7729166666666667</v>
      </c>
      <c r="F21" s="28" t="s">
        <v>26</v>
      </c>
      <c r="G21" s="29">
        <f t="shared" si="0"/>
        <v>6</v>
      </c>
      <c r="H21" s="30"/>
      <c r="I21" s="31">
        <f t="shared" si="1"/>
        <v>0.17062178072111847</v>
      </c>
      <c r="J21" s="14"/>
      <c r="K21" s="44"/>
      <c r="L21" s="44"/>
      <c r="M21" s="43">
        <v>5</v>
      </c>
      <c r="N21" s="44"/>
      <c r="O21" s="25"/>
      <c r="P21" s="45"/>
      <c r="Q21" s="44"/>
      <c r="R21" s="46"/>
    </row>
    <row r="22" spans="1:18" ht="15">
      <c r="A22" s="13">
        <v>16</v>
      </c>
      <c r="B22" s="14">
        <v>2</v>
      </c>
      <c r="C22" s="15" t="s">
        <v>55</v>
      </c>
      <c r="D22" s="25">
        <v>1959</v>
      </c>
      <c r="E22" s="16">
        <v>0.775</v>
      </c>
      <c r="F22" s="28" t="s">
        <v>27</v>
      </c>
      <c r="G22" s="29">
        <f t="shared" si="0"/>
        <v>9</v>
      </c>
      <c r="H22" s="30" t="s">
        <v>56</v>
      </c>
      <c r="I22" s="31">
        <f t="shared" si="1"/>
        <v>0.17108167770419425</v>
      </c>
      <c r="J22" s="14"/>
      <c r="K22" s="44"/>
      <c r="L22" s="44"/>
      <c r="M22" s="44"/>
      <c r="N22" s="43">
        <v>2</v>
      </c>
      <c r="O22" s="25"/>
      <c r="P22" s="45"/>
      <c r="Q22" s="44"/>
      <c r="R22" s="46"/>
    </row>
    <row r="23" spans="1:18" ht="15">
      <c r="A23" s="13">
        <v>17</v>
      </c>
      <c r="B23" s="14">
        <v>5</v>
      </c>
      <c r="C23" s="15" t="s">
        <v>57</v>
      </c>
      <c r="D23" s="25">
        <v>1974</v>
      </c>
      <c r="E23" s="16">
        <v>0.7833333333333333</v>
      </c>
      <c r="F23" s="28" t="s">
        <v>25</v>
      </c>
      <c r="G23" s="29">
        <f t="shared" si="0"/>
        <v>6</v>
      </c>
      <c r="H23" s="30"/>
      <c r="I23" s="31">
        <f t="shared" si="1"/>
        <v>0.1729212656364974</v>
      </c>
      <c r="J23" s="14"/>
      <c r="K23" s="44"/>
      <c r="L23" s="43">
        <v>5</v>
      </c>
      <c r="M23" s="44"/>
      <c r="N23" s="44"/>
      <c r="O23" s="25"/>
      <c r="P23" s="45"/>
      <c r="Q23" s="44"/>
      <c r="R23" s="46"/>
    </row>
    <row r="24" spans="1:18" ht="15">
      <c r="A24" s="13">
        <v>18</v>
      </c>
      <c r="B24" s="14">
        <v>6</v>
      </c>
      <c r="C24" s="15" t="s">
        <v>58</v>
      </c>
      <c r="D24" s="25">
        <v>1983</v>
      </c>
      <c r="E24" s="16">
        <v>0.7881944444444445</v>
      </c>
      <c r="F24" s="28" t="s">
        <v>24</v>
      </c>
      <c r="G24" s="29">
        <f t="shared" si="0"/>
        <v>5</v>
      </c>
      <c r="H24" s="33"/>
      <c r="I24" s="31">
        <f t="shared" si="1"/>
        <v>0.17399435859700763</v>
      </c>
      <c r="J24" s="14"/>
      <c r="K24" s="43">
        <v>6</v>
      </c>
      <c r="L24" s="44"/>
      <c r="M24" s="44"/>
      <c r="N24" s="44"/>
      <c r="O24" s="25"/>
      <c r="P24" s="45"/>
      <c r="Q24" s="44"/>
      <c r="R24" s="46"/>
    </row>
    <row r="25" spans="1:18" ht="15">
      <c r="A25" s="13">
        <v>19</v>
      </c>
      <c r="B25" s="14">
        <v>6</v>
      </c>
      <c r="C25" s="15" t="s">
        <v>59</v>
      </c>
      <c r="D25" s="25">
        <v>1967</v>
      </c>
      <c r="E25" s="16">
        <v>0.7916666666666666</v>
      </c>
      <c r="F25" s="28" t="s">
        <v>26</v>
      </c>
      <c r="G25" s="29">
        <f t="shared" si="0"/>
        <v>5</v>
      </c>
      <c r="H25" s="30" t="s">
        <v>60</v>
      </c>
      <c r="I25" s="31">
        <f t="shared" si="1"/>
        <v>0.17476085356880058</v>
      </c>
      <c r="J25" s="14"/>
      <c r="K25" s="39"/>
      <c r="L25" s="44"/>
      <c r="M25" s="43">
        <v>6</v>
      </c>
      <c r="N25" s="44"/>
      <c r="O25" s="25"/>
      <c r="P25" s="45"/>
      <c r="Q25" s="44"/>
      <c r="R25" s="46"/>
    </row>
    <row r="26" spans="1:18" ht="15">
      <c r="A26" s="13">
        <v>20</v>
      </c>
      <c r="B26" s="14">
        <v>7</v>
      </c>
      <c r="C26" s="15" t="s">
        <v>61</v>
      </c>
      <c r="D26" s="25">
        <v>1980</v>
      </c>
      <c r="E26" s="16">
        <v>0.7965277777777778</v>
      </c>
      <c r="F26" s="28" t="s">
        <v>24</v>
      </c>
      <c r="G26" s="29">
        <f t="shared" si="0"/>
        <v>4</v>
      </c>
      <c r="H26" s="30"/>
      <c r="I26" s="31">
        <f t="shared" si="1"/>
        <v>0.17583394652931078</v>
      </c>
      <c r="J26" s="44" t="s">
        <v>242</v>
      </c>
      <c r="K26" s="43">
        <v>7</v>
      </c>
      <c r="L26" s="44"/>
      <c r="M26" s="44"/>
      <c r="N26" s="44"/>
      <c r="O26" s="25"/>
      <c r="P26" s="45"/>
      <c r="Q26" s="44"/>
      <c r="R26" s="46"/>
    </row>
    <row r="27" spans="1:18" ht="15">
      <c r="A27" s="13">
        <v>21</v>
      </c>
      <c r="B27" s="14">
        <v>6</v>
      </c>
      <c r="C27" s="15" t="s">
        <v>62</v>
      </c>
      <c r="D27" s="25">
        <v>1971</v>
      </c>
      <c r="E27" s="16">
        <v>0.8090277777777778</v>
      </c>
      <c r="F27" s="28" t="s">
        <v>25</v>
      </c>
      <c r="G27" s="29">
        <f t="shared" si="0"/>
        <v>5</v>
      </c>
      <c r="H27" s="30"/>
      <c r="I27" s="31">
        <f t="shared" si="1"/>
        <v>0.1785933284277655</v>
      </c>
      <c r="J27" s="14"/>
      <c r="K27" s="44"/>
      <c r="L27" s="43">
        <v>6</v>
      </c>
      <c r="M27" s="44"/>
      <c r="N27" s="44"/>
      <c r="O27" s="25"/>
      <c r="P27" s="45"/>
      <c r="Q27" s="44"/>
      <c r="R27" s="46"/>
    </row>
    <row r="28" spans="1:18" ht="15">
      <c r="A28" s="13">
        <v>22</v>
      </c>
      <c r="B28" s="14">
        <v>7</v>
      </c>
      <c r="C28" s="15" t="s">
        <v>63</v>
      </c>
      <c r="D28" s="25">
        <v>1976</v>
      </c>
      <c r="E28" s="16">
        <v>0.8118055555555556</v>
      </c>
      <c r="F28" s="28" t="s">
        <v>25</v>
      </c>
      <c r="G28" s="29">
        <f t="shared" si="0"/>
        <v>4</v>
      </c>
      <c r="H28" s="30" t="s">
        <v>60</v>
      </c>
      <c r="I28" s="31">
        <f t="shared" si="1"/>
        <v>0.17920652440519988</v>
      </c>
      <c r="J28" s="14"/>
      <c r="K28" s="44"/>
      <c r="L28" s="43">
        <v>7</v>
      </c>
      <c r="M28" s="44"/>
      <c r="N28" s="44"/>
      <c r="O28" s="25"/>
      <c r="P28" s="45"/>
      <c r="Q28" s="44"/>
      <c r="R28" s="46"/>
    </row>
    <row r="29" spans="1:18" ht="15">
      <c r="A29" s="13">
        <v>23</v>
      </c>
      <c r="B29" s="14">
        <v>1</v>
      </c>
      <c r="C29" s="15" t="s">
        <v>64</v>
      </c>
      <c r="D29" s="25">
        <v>1949</v>
      </c>
      <c r="E29" s="16">
        <v>0.81875</v>
      </c>
      <c r="F29" s="28" t="s">
        <v>28</v>
      </c>
      <c r="G29" s="29">
        <f t="shared" si="0"/>
        <v>10</v>
      </c>
      <c r="H29" s="30" t="s">
        <v>45</v>
      </c>
      <c r="I29" s="31">
        <f t="shared" si="1"/>
        <v>0.18073951434878585</v>
      </c>
      <c r="J29" s="14"/>
      <c r="K29" s="44"/>
      <c r="L29" s="44"/>
      <c r="M29" s="44"/>
      <c r="N29" s="44"/>
      <c r="O29" s="47">
        <v>1</v>
      </c>
      <c r="P29" s="45"/>
      <c r="Q29" s="44"/>
      <c r="R29" s="46"/>
    </row>
    <row r="30" spans="1:18" ht="15">
      <c r="A30" s="13">
        <v>24</v>
      </c>
      <c r="B30" s="14">
        <v>8</v>
      </c>
      <c r="C30" s="15" t="s">
        <v>65</v>
      </c>
      <c r="D30" s="25">
        <v>1975</v>
      </c>
      <c r="E30" s="16">
        <v>0.8284722222222222</v>
      </c>
      <c r="F30" s="28" t="s">
        <v>25</v>
      </c>
      <c r="G30" s="29">
        <f t="shared" si="0"/>
        <v>3</v>
      </c>
      <c r="H30" s="30" t="s">
        <v>66</v>
      </c>
      <c r="I30" s="31">
        <f t="shared" si="1"/>
        <v>0.18288570026980622</v>
      </c>
      <c r="J30" s="14"/>
      <c r="K30" s="44"/>
      <c r="L30" s="43">
        <v>8</v>
      </c>
      <c r="M30" s="44"/>
      <c r="N30" s="44"/>
      <c r="O30" s="25"/>
      <c r="P30" s="45"/>
      <c r="Q30" s="44"/>
      <c r="R30" s="46"/>
    </row>
    <row r="31" spans="1:18" ht="15">
      <c r="A31" s="13">
        <v>25</v>
      </c>
      <c r="B31" s="14">
        <v>7</v>
      </c>
      <c r="C31" s="15" t="s">
        <v>67</v>
      </c>
      <c r="D31" s="25">
        <v>1960</v>
      </c>
      <c r="E31" s="16">
        <v>0.8326388888888889</v>
      </c>
      <c r="F31" s="28" t="s">
        <v>26</v>
      </c>
      <c r="G31" s="29">
        <f t="shared" si="0"/>
        <v>4</v>
      </c>
      <c r="H31" s="32"/>
      <c r="I31" s="31">
        <f t="shared" si="1"/>
        <v>0.18380549423595782</v>
      </c>
      <c r="J31" s="14"/>
      <c r="K31" s="44"/>
      <c r="L31" s="44"/>
      <c r="M31" s="43">
        <v>7</v>
      </c>
      <c r="N31" s="44"/>
      <c r="O31" s="25"/>
      <c r="P31" s="45"/>
      <c r="Q31" s="44"/>
      <c r="R31" s="46"/>
    </row>
    <row r="32" spans="1:18" ht="15">
      <c r="A32" s="13">
        <v>26</v>
      </c>
      <c r="B32" s="14">
        <v>9</v>
      </c>
      <c r="C32" s="15" t="s">
        <v>68</v>
      </c>
      <c r="D32" s="25">
        <v>1973</v>
      </c>
      <c r="E32" s="16">
        <v>0.8368055555555555</v>
      </c>
      <c r="F32" s="28" t="s">
        <v>25</v>
      </c>
      <c r="G32" s="29">
        <f t="shared" si="0"/>
        <v>2</v>
      </c>
      <c r="H32" s="30" t="s">
        <v>36</v>
      </c>
      <c r="I32" s="31">
        <f t="shared" si="1"/>
        <v>0.18472528820210937</v>
      </c>
      <c r="J32" s="14"/>
      <c r="K32" s="39"/>
      <c r="L32" s="43">
        <v>9</v>
      </c>
      <c r="M32" s="44"/>
      <c r="N32" s="44"/>
      <c r="O32" s="25"/>
      <c r="P32" s="45"/>
      <c r="Q32" s="44"/>
      <c r="R32" s="46"/>
    </row>
    <row r="33" spans="1:18" ht="15">
      <c r="A33" s="13">
        <v>27</v>
      </c>
      <c r="B33" s="14">
        <v>8</v>
      </c>
      <c r="C33" s="17" t="s">
        <v>69</v>
      </c>
      <c r="D33" s="25">
        <v>1960</v>
      </c>
      <c r="E33" s="16">
        <v>0.84375</v>
      </c>
      <c r="F33" s="28" t="s">
        <v>26</v>
      </c>
      <c r="G33" s="29">
        <f t="shared" si="0"/>
        <v>3</v>
      </c>
      <c r="H33" s="30" t="s">
        <v>70</v>
      </c>
      <c r="I33" s="31">
        <f t="shared" si="1"/>
        <v>0.18625827814569534</v>
      </c>
      <c r="J33" s="14"/>
      <c r="K33" s="44"/>
      <c r="L33" s="44"/>
      <c r="M33" s="43">
        <v>8</v>
      </c>
      <c r="N33" s="44"/>
      <c r="O33" s="25"/>
      <c r="P33" s="45"/>
      <c r="Q33" s="44"/>
      <c r="R33" s="46"/>
    </row>
    <row r="34" spans="1:18" ht="15">
      <c r="A34" s="13">
        <v>28</v>
      </c>
      <c r="B34" s="14">
        <v>1</v>
      </c>
      <c r="C34" s="15" t="s">
        <v>71</v>
      </c>
      <c r="D34" s="25">
        <v>1977</v>
      </c>
      <c r="E34" s="16">
        <v>0.8458333333333333</v>
      </c>
      <c r="F34" s="28" t="s">
        <v>29</v>
      </c>
      <c r="G34" s="29">
        <f t="shared" si="0"/>
        <v>10</v>
      </c>
      <c r="H34" s="30" t="s">
        <v>72</v>
      </c>
      <c r="I34" s="31">
        <f t="shared" si="1"/>
        <v>0.18671817512877115</v>
      </c>
      <c r="J34" s="14"/>
      <c r="K34" s="44"/>
      <c r="L34" s="44"/>
      <c r="M34" s="44"/>
      <c r="N34" s="44"/>
      <c r="O34" s="25"/>
      <c r="P34" s="48">
        <v>1</v>
      </c>
      <c r="Q34" s="44"/>
      <c r="R34" s="46"/>
    </row>
    <row r="35" spans="1:18" ht="15">
      <c r="A35" s="13">
        <v>29</v>
      </c>
      <c r="B35" s="14">
        <v>9</v>
      </c>
      <c r="C35" s="15" t="s">
        <v>73</v>
      </c>
      <c r="D35" s="25">
        <v>1964</v>
      </c>
      <c r="E35" s="16">
        <v>0.8569444444444444</v>
      </c>
      <c r="F35" s="28" t="s">
        <v>26</v>
      </c>
      <c r="G35" s="29">
        <f t="shared" si="0"/>
        <v>2</v>
      </c>
      <c r="H35" s="32" t="s">
        <v>60</v>
      </c>
      <c r="I35" s="31">
        <f t="shared" si="1"/>
        <v>0.1891709590385087</v>
      </c>
      <c r="J35" s="14"/>
      <c r="K35" s="44"/>
      <c r="L35" s="44"/>
      <c r="M35" s="43">
        <v>9</v>
      </c>
      <c r="N35" s="44"/>
      <c r="O35" s="25"/>
      <c r="P35" s="45"/>
      <c r="Q35" s="44"/>
      <c r="R35" s="46"/>
    </row>
    <row r="36" spans="1:18" ht="15">
      <c r="A36" s="13">
        <v>30</v>
      </c>
      <c r="B36" s="14">
        <v>10</v>
      </c>
      <c r="C36" s="17" t="s">
        <v>74</v>
      </c>
      <c r="D36" s="25">
        <v>1977</v>
      </c>
      <c r="E36" s="16">
        <v>0.8756944444444444</v>
      </c>
      <c r="F36" s="28" t="s">
        <v>25</v>
      </c>
      <c r="G36" s="29">
        <f t="shared" si="0"/>
        <v>1</v>
      </c>
      <c r="H36" s="30" t="s">
        <v>75</v>
      </c>
      <c r="I36" s="31">
        <f t="shared" si="1"/>
        <v>0.1933100318861908</v>
      </c>
      <c r="J36" s="14"/>
      <c r="K36" s="44"/>
      <c r="L36" s="43">
        <v>10</v>
      </c>
      <c r="M36" s="44"/>
      <c r="N36" s="44"/>
      <c r="O36" s="25"/>
      <c r="P36" s="45"/>
      <c r="Q36" s="44"/>
      <c r="R36" s="46"/>
    </row>
    <row r="37" spans="1:18" ht="15">
      <c r="A37" s="13">
        <v>31</v>
      </c>
      <c r="B37" s="14">
        <v>10</v>
      </c>
      <c r="C37" s="15" t="s">
        <v>76</v>
      </c>
      <c r="D37" s="25">
        <v>1965</v>
      </c>
      <c r="E37" s="16">
        <v>0.8791666666666668</v>
      </c>
      <c r="F37" s="28" t="s">
        <v>26</v>
      </c>
      <c r="G37" s="29">
        <f t="shared" si="0"/>
        <v>1</v>
      </c>
      <c r="H37" s="32"/>
      <c r="I37" s="31">
        <f t="shared" si="1"/>
        <v>0.19407652685798382</v>
      </c>
      <c r="J37" s="14"/>
      <c r="K37" s="39"/>
      <c r="L37" s="39"/>
      <c r="M37" s="38">
        <v>10</v>
      </c>
      <c r="N37" s="39"/>
      <c r="O37" s="40"/>
      <c r="P37" s="45"/>
      <c r="Q37" s="44"/>
      <c r="R37" s="46"/>
    </row>
    <row r="38" spans="1:18" ht="15">
      <c r="A38" s="13">
        <v>32</v>
      </c>
      <c r="B38" s="14">
        <v>11</v>
      </c>
      <c r="C38" s="15" t="s">
        <v>77</v>
      </c>
      <c r="D38" s="25">
        <v>1973</v>
      </c>
      <c r="E38" s="16">
        <v>0.8826388888888889</v>
      </c>
      <c r="F38" s="28" t="s">
        <v>25</v>
      </c>
      <c r="G38" s="29">
        <v>1</v>
      </c>
      <c r="H38" s="30" t="s">
        <v>60</v>
      </c>
      <c r="I38" s="31">
        <f t="shared" si="1"/>
        <v>0.19484302182977678</v>
      </c>
      <c r="J38" s="14"/>
      <c r="K38" s="44"/>
      <c r="L38" s="43">
        <v>11</v>
      </c>
      <c r="M38" s="44"/>
      <c r="N38" s="44"/>
      <c r="O38" s="25"/>
      <c r="P38" s="45"/>
      <c r="Q38" s="44"/>
      <c r="R38" s="46"/>
    </row>
    <row r="39" spans="1:18" ht="15">
      <c r="A39" s="13">
        <v>33</v>
      </c>
      <c r="B39" s="14">
        <v>2</v>
      </c>
      <c r="C39" s="15" t="s">
        <v>78</v>
      </c>
      <c r="D39" s="25">
        <v>1989</v>
      </c>
      <c r="E39" s="16">
        <v>0.8847222222222223</v>
      </c>
      <c r="F39" s="28" t="s">
        <v>29</v>
      </c>
      <c r="G39" s="29">
        <f aca="true" t="shared" si="2" ref="G39:G47">SUM(11-B39)</f>
        <v>9</v>
      </c>
      <c r="H39" s="30" t="s">
        <v>45</v>
      </c>
      <c r="I39" s="31">
        <f t="shared" si="1"/>
        <v>0.19530291881285258</v>
      </c>
      <c r="J39" s="14"/>
      <c r="K39" s="44"/>
      <c r="L39" s="44"/>
      <c r="M39" s="44"/>
      <c r="N39" s="44"/>
      <c r="O39" s="25"/>
      <c r="P39" s="48">
        <v>2</v>
      </c>
      <c r="Q39" s="44"/>
      <c r="R39" s="46"/>
    </row>
    <row r="40" spans="1:18" ht="15">
      <c r="A40" s="13">
        <v>34</v>
      </c>
      <c r="B40" s="14">
        <v>8</v>
      </c>
      <c r="C40" s="15" t="s">
        <v>79</v>
      </c>
      <c r="D40" s="25">
        <v>1993</v>
      </c>
      <c r="E40" s="16">
        <v>0.8888888888888888</v>
      </c>
      <c r="F40" s="28" t="s">
        <v>24</v>
      </c>
      <c r="G40" s="29">
        <f t="shared" si="2"/>
        <v>3</v>
      </c>
      <c r="H40" s="30" t="s">
        <v>60</v>
      </c>
      <c r="I40" s="31">
        <f t="shared" si="1"/>
        <v>0.19622271277900416</v>
      </c>
      <c r="J40" s="14"/>
      <c r="K40" s="43">
        <v>8</v>
      </c>
      <c r="L40" s="44"/>
      <c r="M40" s="44"/>
      <c r="N40" s="44"/>
      <c r="O40" s="25"/>
      <c r="P40" s="45"/>
      <c r="Q40" s="44"/>
      <c r="R40" s="46"/>
    </row>
    <row r="41" spans="1:18" ht="15">
      <c r="A41" s="13">
        <v>35</v>
      </c>
      <c r="B41" s="14">
        <v>3</v>
      </c>
      <c r="C41" s="17" t="s">
        <v>80</v>
      </c>
      <c r="D41" s="25">
        <v>1955</v>
      </c>
      <c r="E41" s="16">
        <v>0.8923611111111112</v>
      </c>
      <c r="F41" s="28" t="s">
        <v>27</v>
      </c>
      <c r="G41" s="29">
        <f t="shared" si="2"/>
        <v>8</v>
      </c>
      <c r="H41" s="30" t="s">
        <v>45</v>
      </c>
      <c r="I41" s="31">
        <f t="shared" si="1"/>
        <v>0.19698920775079715</v>
      </c>
      <c r="J41" s="14"/>
      <c r="K41" s="44"/>
      <c r="L41" s="44"/>
      <c r="M41" s="44"/>
      <c r="N41" s="43">
        <v>3</v>
      </c>
      <c r="O41" s="25"/>
      <c r="P41" s="45"/>
      <c r="Q41" s="44"/>
      <c r="R41" s="46"/>
    </row>
    <row r="42" spans="1:18" ht="15">
      <c r="A42" s="13">
        <v>36</v>
      </c>
      <c r="B42" s="14">
        <v>3</v>
      </c>
      <c r="C42" s="17" t="s">
        <v>81</v>
      </c>
      <c r="D42" s="25">
        <v>1979</v>
      </c>
      <c r="E42" s="16">
        <v>0.9020833333333332</v>
      </c>
      <c r="F42" s="28" t="s">
        <v>29</v>
      </c>
      <c r="G42" s="29">
        <f t="shared" si="2"/>
        <v>8</v>
      </c>
      <c r="H42" s="30" t="s">
        <v>60</v>
      </c>
      <c r="I42" s="31">
        <f t="shared" si="1"/>
        <v>0.19913539367181748</v>
      </c>
      <c r="J42" s="14"/>
      <c r="K42" s="44"/>
      <c r="L42" s="44"/>
      <c r="M42" s="44"/>
      <c r="N42" s="44"/>
      <c r="O42" s="25"/>
      <c r="P42" s="48">
        <v>3</v>
      </c>
      <c r="Q42" s="44"/>
      <c r="R42" s="46"/>
    </row>
    <row r="43" spans="1:18" ht="15">
      <c r="A43" s="13">
        <v>37</v>
      </c>
      <c r="B43" s="14">
        <v>9</v>
      </c>
      <c r="C43" s="15" t="s">
        <v>82</v>
      </c>
      <c r="D43" s="25">
        <v>1993</v>
      </c>
      <c r="E43" s="16">
        <v>0.9201388888888888</v>
      </c>
      <c r="F43" s="28" t="s">
        <v>24</v>
      </c>
      <c r="G43" s="29">
        <f t="shared" si="2"/>
        <v>2</v>
      </c>
      <c r="H43" s="30"/>
      <c r="I43" s="31">
        <f t="shared" si="1"/>
        <v>0.203121167525141</v>
      </c>
      <c r="J43" s="14"/>
      <c r="K43" s="43">
        <v>9</v>
      </c>
      <c r="L43" s="44"/>
      <c r="M43" s="44"/>
      <c r="N43" s="44"/>
      <c r="O43" s="25"/>
      <c r="P43" s="45"/>
      <c r="Q43" s="44"/>
      <c r="R43" s="46"/>
    </row>
    <row r="44" spans="1:18" ht="15">
      <c r="A44" s="13">
        <v>38</v>
      </c>
      <c r="B44" s="14">
        <v>4</v>
      </c>
      <c r="C44" s="15" t="s">
        <v>83</v>
      </c>
      <c r="D44" s="25">
        <v>1975</v>
      </c>
      <c r="E44" s="16">
        <v>0.9229166666666666</v>
      </c>
      <c r="F44" s="28" t="s">
        <v>29</v>
      </c>
      <c r="G44" s="29">
        <f t="shared" si="2"/>
        <v>7</v>
      </c>
      <c r="H44" s="30" t="s">
        <v>84</v>
      </c>
      <c r="I44" s="31">
        <f t="shared" si="1"/>
        <v>0.2037343635025754</v>
      </c>
      <c r="J44" s="14"/>
      <c r="K44" s="44"/>
      <c r="L44" s="44"/>
      <c r="M44" s="44"/>
      <c r="N44" s="44"/>
      <c r="O44" s="25"/>
      <c r="P44" s="48">
        <v>4</v>
      </c>
      <c r="Q44" s="44"/>
      <c r="R44" s="46"/>
    </row>
    <row r="45" spans="1:18" ht="15">
      <c r="A45" s="13">
        <v>39</v>
      </c>
      <c r="B45" s="14">
        <v>10</v>
      </c>
      <c r="C45" s="15" t="s">
        <v>85</v>
      </c>
      <c r="D45" s="25">
        <v>1989</v>
      </c>
      <c r="E45" s="16">
        <v>0.9263888888888889</v>
      </c>
      <c r="F45" s="28" t="s">
        <v>24</v>
      </c>
      <c r="G45" s="29">
        <f t="shared" si="2"/>
        <v>1</v>
      </c>
      <c r="H45" s="30"/>
      <c r="I45" s="31">
        <f t="shared" si="1"/>
        <v>0.2045008584743684</v>
      </c>
      <c r="J45" s="14"/>
      <c r="K45" s="43">
        <v>10</v>
      </c>
      <c r="L45" s="44"/>
      <c r="M45" s="44"/>
      <c r="N45" s="44"/>
      <c r="O45" s="25"/>
      <c r="P45" s="45"/>
      <c r="Q45" s="44"/>
      <c r="R45" s="46"/>
    </row>
    <row r="46" spans="1:18" ht="15">
      <c r="A46" s="13">
        <v>40</v>
      </c>
      <c r="B46" s="14">
        <v>5</v>
      </c>
      <c r="C46" s="15" t="s">
        <v>86</v>
      </c>
      <c r="D46" s="25">
        <v>1986</v>
      </c>
      <c r="E46" s="16">
        <v>0.9319444444444445</v>
      </c>
      <c r="F46" s="28" t="s">
        <v>29</v>
      </c>
      <c r="G46" s="29">
        <f t="shared" si="2"/>
        <v>6</v>
      </c>
      <c r="H46" s="30" t="s">
        <v>70</v>
      </c>
      <c r="I46" s="31">
        <f t="shared" si="1"/>
        <v>0.20572725042923717</v>
      </c>
      <c r="J46" s="14"/>
      <c r="K46" s="44"/>
      <c r="L46" s="44"/>
      <c r="M46" s="44"/>
      <c r="N46" s="44"/>
      <c r="O46" s="25"/>
      <c r="P46" s="48">
        <v>5</v>
      </c>
      <c r="Q46" s="44"/>
      <c r="R46" s="46"/>
    </row>
    <row r="47" spans="1:18" ht="15">
      <c r="A47" s="13">
        <v>41</v>
      </c>
      <c r="B47" s="14">
        <v>6</v>
      </c>
      <c r="C47" s="15" t="s">
        <v>87</v>
      </c>
      <c r="D47" s="25">
        <v>1979</v>
      </c>
      <c r="E47" s="16">
        <v>0.9326388888888889</v>
      </c>
      <c r="F47" s="28" t="s">
        <v>29</v>
      </c>
      <c r="G47" s="29">
        <f t="shared" si="2"/>
        <v>5</v>
      </c>
      <c r="H47" s="30" t="s">
        <v>70</v>
      </c>
      <c r="I47" s="31">
        <f t="shared" si="1"/>
        <v>0.20588054942359577</v>
      </c>
      <c r="J47" s="14"/>
      <c r="K47" s="44"/>
      <c r="L47" s="44"/>
      <c r="M47" s="44"/>
      <c r="N47" s="44"/>
      <c r="O47" s="25"/>
      <c r="P47" s="48">
        <v>6</v>
      </c>
      <c r="Q47" s="44"/>
      <c r="R47" s="46"/>
    </row>
    <row r="48" spans="1:18" ht="15">
      <c r="A48" s="13">
        <v>42</v>
      </c>
      <c r="B48" s="14">
        <v>12</v>
      </c>
      <c r="C48" s="17" t="s">
        <v>88</v>
      </c>
      <c r="D48" s="25">
        <v>1970</v>
      </c>
      <c r="E48" s="16">
        <v>0.9340277777777778</v>
      </c>
      <c r="F48" s="28" t="s">
        <v>25</v>
      </c>
      <c r="G48" s="29">
        <v>1</v>
      </c>
      <c r="H48" s="30"/>
      <c r="I48" s="31">
        <f t="shared" si="1"/>
        <v>0.20618714741231298</v>
      </c>
      <c r="J48" s="14"/>
      <c r="K48" s="44"/>
      <c r="L48" s="43">
        <v>12</v>
      </c>
      <c r="M48" s="44"/>
      <c r="N48" s="44"/>
      <c r="O48" s="25"/>
      <c r="P48" s="45"/>
      <c r="Q48" s="44"/>
      <c r="R48" s="46"/>
    </row>
    <row r="49" spans="1:18" ht="15">
      <c r="A49" s="13">
        <v>43</v>
      </c>
      <c r="B49" s="14">
        <v>1</v>
      </c>
      <c r="C49" s="15" t="s">
        <v>89</v>
      </c>
      <c r="D49" s="25">
        <v>1960</v>
      </c>
      <c r="E49" s="16">
        <v>0.9611111111111111</v>
      </c>
      <c r="F49" s="28" t="s">
        <v>30</v>
      </c>
      <c r="G49" s="29">
        <f>SUM(11-B49)</f>
        <v>10</v>
      </c>
      <c r="H49" s="30" t="s">
        <v>56</v>
      </c>
      <c r="I49" s="31">
        <f t="shared" si="1"/>
        <v>0.21216580819229824</v>
      </c>
      <c r="J49" s="14"/>
      <c r="K49" s="44"/>
      <c r="L49" s="44"/>
      <c r="M49" s="44"/>
      <c r="N49" s="44"/>
      <c r="O49" s="25"/>
      <c r="P49" s="45"/>
      <c r="Q49" s="43">
        <v>1</v>
      </c>
      <c r="R49" s="46"/>
    </row>
    <row r="50" spans="1:18" ht="15">
      <c r="A50" s="13">
        <v>44</v>
      </c>
      <c r="B50" s="14">
        <v>2</v>
      </c>
      <c r="C50" s="15" t="s">
        <v>90</v>
      </c>
      <c r="D50" s="25">
        <v>1963</v>
      </c>
      <c r="E50" s="16">
        <v>0.9909722222222223</v>
      </c>
      <c r="F50" s="28" t="s">
        <v>30</v>
      </c>
      <c r="G50" s="29">
        <f>SUM(11-B50)</f>
        <v>9</v>
      </c>
      <c r="H50" s="30" t="s">
        <v>91</v>
      </c>
      <c r="I50" s="31">
        <f t="shared" si="1"/>
        <v>0.21875766494971793</v>
      </c>
      <c r="J50" s="14"/>
      <c r="K50" s="44"/>
      <c r="L50" s="44"/>
      <c r="M50" s="44"/>
      <c r="N50" s="44"/>
      <c r="O50" s="25"/>
      <c r="P50" s="41"/>
      <c r="Q50" s="38">
        <v>2</v>
      </c>
      <c r="R50" s="42"/>
    </row>
    <row r="51" spans="1:18" ht="15">
      <c r="A51" s="13">
        <v>45</v>
      </c>
      <c r="B51" s="14">
        <v>4</v>
      </c>
      <c r="C51" s="17" t="s">
        <v>92</v>
      </c>
      <c r="D51" s="25">
        <v>1953</v>
      </c>
      <c r="E51" s="16">
        <v>0.99375</v>
      </c>
      <c r="F51" s="28" t="s">
        <v>27</v>
      </c>
      <c r="G51" s="29">
        <f>SUM(11-B51)</f>
        <v>7</v>
      </c>
      <c r="H51" s="30" t="s">
        <v>45</v>
      </c>
      <c r="I51" s="31">
        <f t="shared" si="1"/>
        <v>0.2193708609271523</v>
      </c>
      <c r="J51" s="14"/>
      <c r="K51" s="44"/>
      <c r="L51" s="44"/>
      <c r="M51" s="44"/>
      <c r="N51" s="43">
        <v>4</v>
      </c>
      <c r="O51" s="25"/>
      <c r="P51" s="45"/>
      <c r="Q51" s="44"/>
      <c r="R51" s="46"/>
    </row>
    <row r="52" spans="1:18" ht="15">
      <c r="A52" s="13">
        <v>46</v>
      </c>
      <c r="B52" s="14">
        <v>7</v>
      </c>
      <c r="C52" s="17" t="s">
        <v>93</v>
      </c>
      <c r="D52" s="25">
        <v>1979</v>
      </c>
      <c r="E52" s="18" t="s">
        <v>94</v>
      </c>
      <c r="F52" s="28" t="s">
        <v>29</v>
      </c>
      <c r="G52" s="29">
        <f>SUM(11-B52)</f>
        <v>4</v>
      </c>
      <c r="H52" s="30" t="s">
        <v>95</v>
      </c>
      <c r="I52" s="31"/>
      <c r="J52" s="14"/>
      <c r="K52" s="44"/>
      <c r="L52" s="44"/>
      <c r="M52" s="44"/>
      <c r="N52" s="44"/>
      <c r="O52" s="25"/>
      <c r="P52" s="48">
        <v>7</v>
      </c>
      <c r="Q52" s="44"/>
      <c r="R52" s="46"/>
    </row>
    <row r="53" spans="1:18" ht="15">
      <c r="A53" s="13">
        <v>47</v>
      </c>
      <c r="B53" s="14">
        <v>2</v>
      </c>
      <c r="C53" s="15" t="s">
        <v>96</v>
      </c>
      <c r="D53" s="25">
        <v>1949</v>
      </c>
      <c r="E53" s="18" t="s">
        <v>97</v>
      </c>
      <c r="F53" s="28" t="s">
        <v>28</v>
      </c>
      <c r="G53" s="29">
        <f>SUM(11-B53)</f>
        <v>9</v>
      </c>
      <c r="H53" s="30" t="s">
        <v>60</v>
      </c>
      <c r="I53" s="31"/>
      <c r="J53" s="14"/>
      <c r="K53" s="44"/>
      <c r="L53" s="44"/>
      <c r="M53" s="44"/>
      <c r="N53" s="44"/>
      <c r="O53" s="47">
        <v>2</v>
      </c>
      <c r="P53" s="45"/>
      <c r="Q53" s="44"/>
      <c r="R53" s="46"/>
    </row>
    <row r="54" spans="1:18" ht="15">
      <c r="A54" s="13">
        <v>48</v>
      </c>
      <c r="B54" s="14">
        <v>5</v>
      </c>
      <c r="C54" s="17" t="s">
        <v>98</v>
      </c>
      <c r="D54" s="25">
        <v>1953</v>
      </c>
      <c r="E54" s="19" t="s">
        <v>99</v>
      </c>
      <c r="F54" s="28" t="s">
        <v>27</v>
      </c>
      <c r="G54" s="29">
        <f aca="true" t="shared" si="3" ref="G54:G62">SUM(11-B54)</f>
        <v>6</v>
      </c>
      <c r="H54" s="30" t="s">
        <v>100</v>
      </c>
      <c r="I54" s="31"/>
      <c r="J54" s="14"/>
      <c r="K54" s="44"/>
      <c r="L54" s="44"/>
      <c r="M54" s="44"/>
      <c r="N54" s="43">
        <v>5</v>
      </c>
      <c r="O54" s="25"/>
      <c r="P54" s="45"/>
      <c r="Q54" s="44"/>
      <c r="R54" s="46"/>
    </row>
    <row r="55" spans="1:18" ht="15">
      <c r="A55" s="13">
        <v>49</v>
      </c>
      <c r="B55" s="14">
        <v>6</v>
      </c>
      <c r="C55" s="15" t="s">
        <v>101</v>
      </c>
      <c r="D55" s="25">
        <v>1958</v>
      </c>
      <c r="E55" s="19" t="s">
        <v>102</v>
      </c>
      <c r="F55" s="28" t="s">
        <v>27</v>
      </c>
      <c r="G55" s="29">
        <f t="shared" si="3"/>
        <v>5</v>
      </c>
      <c r="H55" s="30"/>
      <c r="I55" s="31"/>
      <c r="J55" s="14"/>
      <c r="K55" s="44"/>
      <c r="L55" s="44"/>
      <c r="M55" s="44"/>
      <c r="N55" s="43">
        <v>6</v>
      </c>
      <c r="O55" s="25"/>
      <c r="P55" s="45"/>
      <c r="Q55" s="44"/>
      <c r="R55" s="46"/>
    </row>
    <row r="56" spans="1:18" ht="15">
      <c r="A56" s="13">
        <v>50</v>
      </c>
      <c r="B56" s="14">
        <v>3</v>
      </c>
      <c r="C56" s="15" t="s">
        <v>103</v>
      </c>
      <c r="D56" s="25">
        <v>1972</v>
      </c>
      <c r="E56" s="18" t="s">
        <v>104</v>
      </c>
      <c r="F56" s="28" t="s">
        <v>30</v>
      </c>
      <c r="G56" s="29">
        <f t="shared" si="3"/>
        <v>8</v>
      </c>
      <c r="H56" s="30" t="s">
        <v>60</v>
      </c>
      <c r="I56" s="31"/>
      <c r="J56" s="14"/>
      <c r="K56" s="44"/>
      <c r="L56" s="44"/>
      <c r="M56" s="44"/>
      <c r="N56" s="44"/>
      <c r="O56" s="25"/>
      <c r="P56" s="45"/>
      <c r="Q56" s="43">
        <v>3</v>
      </c>
      <c r="R56" s="46"/>
    </row>
    <row r="57" spans="1:18" ht="15">
      <c r="A57" s="13">
        <v>51</v>
      </c>
      <c r="B57" s="14">
        <v>3</v>
      </c>
      <c r="C57" s="15" t="s">
        <v>105</v>
      </c>
      <c r="D57" s="25">
        <v>1945</v>
      </c>
      <c r="E57" s="18" t="s">
        <v>106</v>
      </c>
      <c r="F57" s="28" t="s">
        <v>28</v>
      </c>
      <c r="G57" s="29">
        <f t="shared" si="3"/>
        <v>8</v>
      </c>
      <c r="H57" s="30" t="s">
        <v>36</v>
      </c>
      <c r="I57" s="31"/>
      <c r="J57" s="14"/>
      <c r="K57" s="39"/>
      <c r="L57" s="39"/>
      <c r="M57" s="39"/>
      <c r="N57" s="39"/>
      <c r="O57" s="49">
        <v>3</v>
      </c>
      <c r="P57" s="41"/>
      <c r="Q57" s="39"/>
      <c r="R57" s="42"/>
    </row>
    <row r="58" spans="1:18" ht="15">
      <c r="A58" s="13">
        <v>52</v>
      </c>
      <c r="B58" s="14">
        <v>13</v>
      </c>
      <c r="C58" s="17" t="s">
        <v>107</v>
      </c>
      <c r="D58" s="25">
        <v>1979</v>
      </c>
      <c r="E58" s="18" t="s">
        <v>108</v>
      </c>
      <c r="F58" s="28" t="s">
        <v>25</v>
      </c>
      <c r="G58" s="29">
        <v>1</v>
      </c>
      <c r="H58" s="30" t="s">
        <v>60</v>
      </c>
      <c r="I58" s="31"/>
      <c r="J58" s="14"/>
      <c r="K58" s="44"/>
      <c r="L58" s="43">
        <v>13</v>
      </c>
      <c r="M58" s="44"/>
      <c r="N58" s="44"/>
      <c r="O58" s="25"/>
      <c r="P58" s="45"/>
      <c r="Q58" s="44"/>
      <c r="R58" s="46"/>
    </row>
    <row r="59" spans="1:18" ht="15">
      <c r="A59" s="13">
        <v>53</v>
      </c>
      <c r="B59" s="14">
        <v>1</v>
      </c>
      <c r="C59" s="15" t="s">
        <v>109</v>
      </c>
      <c r="D59" s="25">
        <v>1954</v>
      </c>
      <c r="E59" s="18" t="s">
        <v>110</v>
      </c>
      <c r="F59" s="28" t="s">
        <v>31</v>
      </c>
      <c r="G59" s="29">
        <f t="shared" si="3"/>
        <v>10</v>
      </c>
      <c r="H59" s="30" t="s">
        <v>60</v>
      </c>
      <c r="I59" s="31"/>
      <c r="J59" s="14"/>
      <c r="K59" s="44"/>
      <c r="L59" s="44"/>
      <c r="M59" s="44"/>
      <c r="N59" s="44"/>
      <c r="O59" s="25"/>
      <c r="P59" s="45"/>
      <c r="Q59" s="44"/>
      <c r="R59" s="50">
        <v>1</v>
      </c>
    </row>
    <row r="60" spans="1:18" ht="15">
      <c r="A60" s="13">
        <v>54</v>
      </c>
      <c r="B60" s="14">
        <v>8</v>
      </c>
      <c r="C60" s="17" t="s">
        <v>111</v>
      </c>
      <c r="D60" s="25">
        <v>1976</v>
      </c>
      <c r="E60" s="18" t="s">
        <v>112</v>
      </c>
      <c r="F60" s="28" t="s">
        <v>29</v>
      </c>
      <c r="G60" s="29">
        <f t="shared" si="3"/>
        <v>3</v>
      </c>
      <c r="H60" s="30" t="s">
        <v>36</v>
      </c>
      <c r="I60" s="31"/>
      <c r="J60" s="14"/>
      <c r="K60" s="44"/>
      <c r="L60" s="44"/>
      <c r="M60" s="44"/>
      <c r="N60" s="44"/>
      <c r="O60" s="25"/>
      <c r="P60" s="48">
        <v>8</v>
      </c>
      <c r="Q60" s="44"/>
      <c r="R60" s="46"/>
    </row>
    <row r="61" spans="1:18" ht="15">
      <c r="A61" s="13">
        <v>55</v>
      </c>
      <c r="B61" s="14">
        <v>4</v>
      </c>
      <c r="C61" s="15" t="s">
        <v>113</v>
      </c>
      <c r="D61" s="25">
        <v>1948</v>
      </c>
      <c r="E61" s="19" t="s">
        <v>114</v>
      </c>
      <c r="F61" s="28" t="s">
        <v>28</v>
      </c>
      <c r="G61" s="29">
        <f t="shared" si="3"/>
        <v>7</v>
      </c>
      <c r="H61" s="30" t="s">
        <v>45</v>
      </c>
      <c r="I61" s="31"/>
      <c r="J61" s="14"/>
      <c r="K61" s="44"/>
      <c r="L61" s="44"/>
      <c r="M61" s="44"/>
      <c r="N61" s="44"/>
      <c r="O61" s="47">
        <v>4</v>
      </c>
      <c r="P61" s="45"/>
      <c r="Q61" s="44"/>
      <c r="R61" s="46"/>
    </row>
    <row r="62" spans="1:18" ht="15">
      <c r="A62" s="13">
        <v>56</v>
      </c>
      <c r="B62" s="14">
        <v>2</v>
      </c>
      <c r="C62" s="17" t="s">
        <v>115</v>
      </c>
      <c r="D62" s="25">
        <v>1939</v>
      </c>
      <c r="E62" s="18" t="s">
        <v>116</v>
      </c>
      <c r="F62" s="28" t="s">
        <v>31</v>
      </c>
      <c r="G62" s="29">
        <f t="shared" si="3"/>
        <v>9</v>
      </c>
      <c r="H62" s="30" t="s">
        <v>51</v>
      </c>
      <c r="I62" s="31"/>
      <c r="J62" s="14"/>
      <c r="K62" s="44"/>
      <c r="L62" s="44"/>
      <c r="M62" s="44"/>
      <c r="N62" s="44"/>
      <c r="O62" s="25"/>
      <c r="P62" s="45"/>
      <c r="Q62" s="44"/>
      <c r="R62" s="50">
        <v>2</v>
      </c>
    </row>
    <row r="63" spans="1:18" ht="15">
      <c r="A63" s="13">
        <v>57</v>
      </c>
      <c r="B63" s="14">
        <v>3</v>
      </c>
      <c r="C63" s="17" t="s">
        <v>117</v>
      </c>
      <c r="D63" s="25">
        <v>1959</v>
      </c>
      <c r="E63" s="16" t="s">
        <v>118</v>
      </c>
      <c r="F63" s="28" t="s">
        <v>31</v>
      </c>
      <c r="G63" s="29">
        <v>8</v>
      </c>
      <c r="H63" s="30" t="s">
        <v>56</v>
      </c>
      <c r="I63" s="31"/>
      <c r="J63" s="14"/>
      <c r="K63" s="44"/>
      <c r="L63" s="44"/>
      <c r="M63" s="44"/>
      <c r="N63" s="44"/>
      <c r="O63" s="25"/>
      <c r="P63" s="45"/>
      <c r="Q63" s="44"/>
      <c r="R63" s="50">
        <v>3</v>
      </c>
    </row>
    <row r="64" spans="1:18" ht="15">
      <c r="A64" s="20">
        <v>58</v>
      </c>
      <c r="B64" s="21">
        <v>5</v>
      </c>
      <c r="C64" s="22" t="s">
        <v>119</v>
      </c>
      <c r="D64" s="26">
        <v>1949</v>
      </c>
      <c r="E64" s="23" t="s">
        <v>118</v>
      </c>
      <c r="F64" s="34" t="s">
        <v>28</v>
      </c>
      <c r="G64" s="35">
        <v>6</v>
      </c>
      <c r="H64" s="36" t="s">
        <v>45</v>
      </c>
      <c r="I64" s="37"/>
      <c r="J64" s="21"/>
      <c r="K64" s="51"/>
      <c r="L64" s="51"/>
      <c r="M64" s="51"/>
      <c r="N64" s="51"/>
      <c r="O64" s="52">
        <v>5</v>
      </c>
      <c r="P64" s="53"/>
      <c r="Q64" s="51"/>
      <c r="R64" s="54"/>
    </row>
    <row r="65" spans="1:18" ht="15">
      <c r="A65" s="361"/>
      <c r="B65" s="361"/>
      <c r="C65" s="361"/>
      <c r="D65" s="361"/>
      <c r="E65" s="361"/>
      <c r="F65" s="361"/>
      <c r="G65" s="361"/>
      <c r="H65" s="361"/>
      <c r="I65" s="361"/>
      <c r="J65" s="361"/>
      <c r="K65" s="361"/>
      <c r="L65" s="361"/>
      <c r="M65" s="361"/>
      <c r="N65" s="361"/>
      <c r="O65" s="361"/>
      <c r="P65" s="361"/>
      <c r="Q65" s="361"/>
      <c r="R65" s="361"/>
    </row>
    <row r="66" spans="1:18" ht="26.25">
      <c r="A66" s="348" t="s">
        <v>120</v>
      </c>
      <c r="B66" s="349"/>
      <c r="C66" s="349"/>
      <c r="D66" s="349"/>
      <c r="E66" s="349"/>
      <c r="F66" s="349"/>
      <c r="G66" s="349"/>
      <c r="H66" s="349"/>
      <c r="I66" s="349"/>
      <c r="J66" s="349"/>
      <c r="K66" s="349"/>
      <c r="L66" s="349"/>
      <c r="M66" s="349"/>
      <c r="N66" s="349"/>
      <c r="O66" s="349"/>
      <c r="P66" s="349"/>
      <c r="Q66" s="349"/>
      <c r="R66" s="350"/>
    </row>
  </sheetData>
  <sheetProtection/>
  <mergeCells count="17">
    <mergeCell ref="A1:R1"/>
    <mergeCell ref="A3:H3"/>
    <mergeCell ref="I3:J5"/>
    <mergeCell ref="K3:O3"/>
    <mergeCell ref="P3:R3"/>
    <mergeCell ref="A4:H4"/>
    <mergeCell ref="K4:K5"/>
    <mergeCell ref="L4:L5"/>
    <mergeCell ref="M4:M5"/>
    <mergeCell ref="N4:N5"/>
    <mergeCell ref="A66:R66"/>
    <mergeCell ref="O4:O5"/>
    <mergeCell ref="P4:P5"/>
    <mergeCell ref="Q4:Q5"/>
    <mergeCell ref="R4:R5"/>
    <mergeCell ref="A5:H5"/>
    <mergeCell ref="A65:R65"/>
  </mergeCells>
  <printOptions/>
  <pageMargins left="0.7086614173228347" right="0.7086614173228347" top="0.3937007874015748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195"/>
  <sheetViews>
    <sheetView zoomScalePageLayoutView="0" workbookViewId="0" topLeftCell="A1">
      <selection activeCell="K135" sqref="K135"/>
    </sheetView>
  </sheetViews>
  <sheetFormatPr defaultColWidth="9.140625" defaultRowHeight="15"/>
  <cols>
    <col min="1" max="1" width="4.7109375" style="84" customWidth="1"/>
    <col min="2" max="2" width="4.8515625" style="84" customWidth="1"/>
    <col min="3" max="3" width="16.28125" style="84" customWidth="1"/>
    <col min="4" max="4" width="6.57421875" style="89" customWidth="1"/>
    <col min="5" max="5" width="18.140625" style="86" customWidth="1"/>
    <col min="6" max="6" width="9.140625" style="87" customWidth="1"/>
    <col min="7" max="11" width="3.28125" style="88" customWidth="1"/>
    <col min="12" max="17" width="3.28125" style="84" customWidth="1"/>
    <col min="18" max="19" width="3.28125" style="89" customWidth="1"/>
    <col min="20" max="21" width="3.28125" style="84" customWidth="1"/>
    <col min="22" max="22" width="2.7109375" style="84" hidden="1" customWidth="1"/>
    <col min="23" max="23" width="9.140625" style="90" customWidth="1"/>
    <col min="24" max="24" width="5.28125" style="87" customWidth="1"/>
    <col min="25" max="29" width="5.7109375" style="91" customWidth="1"/>
    <col min="30" max="35" width="5.7109375" style="92" customWidth="1"/>
    <col min="36" max="37" width="5.7109375" style="93" customWidth="1"/>
    <col min="38" max="39" width="5.7109375" style="92" customWidth="1"/>
    <col min="40" max="16384" width="9.140625" style="84" customWidth="1"/>
  </cols>
  <sheetData>
    <row r="1" spans="1:39" s="83" customFormat="1" ht="18.75">
      <c r="A1" s="383" t="s">
        <v>121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  <c r="Q1" s="384"/>
      <c r="R1" s="384"/>
      <c r="S1" s="384"/>
      <c r="T1" s="384"/>
      <c r="U1" s="384"/>
      <c r="V1" s="384"/>
      <c r="W1" s="384"/>
      <c r="X1" s="384"/>
      <c r="Y1" s="384"/>
      <c r="Z1" s="384"/>
      <c r="AA1" s="384"/>
      <c r="AB1" s="384"/>
      <c r="AC1" s="385"/>
      <c r="AD1" s="81"/>
      <c r="AE1" s="81"/>
      <c r="AF1" s="81"/>
      <c r="AG1" s="81"/>
      <c r="AH1" s="81"/>
      <c r="AI1" s="81"/>
      <c r="AJ1" s="82"/>
      <c r="AK1" s="82"/>
      <c r="AL1" s="81"/>
      <c r="AM1" s="81"/>
    </row>
    <row r="3" spans="1:39" ht="12.75">
      <c r="A3" s="103" t="s">
        <v>122</v>
      </c>
      <c r="B3" s="104" t="s">
        <v>20</v>
      </c>
      <c r="C3" s="105" t="s">
        <v>17</v>
      </c>
      <c r="D3" s="298" t="s">
        <v>123</v>
      </c>
      <c r="E3" s="106" t="s">
        <v>124</v>
      </c>
      <c r="F3" s="107" t="s">
        <v>125</v>
      </c>
      <c r="G3" s="108">
        <v>1</v>
      </c>
      <c r="H3" s="104">
        <v>2</v>
      </c>
      <c r="I3" s="104">
        <v>3</v>
      </c>
      <c r="J3" s="104">
        <v>4</v>
      </c>
      <c r="K3" s="104">
        <v>5</v>
      </c>
      <c r="L3" s="104">
        <v>6</v>
      </c>
      <c r="M3" s="104">
        <v>7</v>
      </c>
      <c r="N3" s="104">
        <v>8</v>
      </c>
      <c r="O3" s="104">
        <v>9</v>
      </c>
      <c r="P3" s="104">
        <v>10</v>
      </c>
      <c r="Q3" s="104">
        <v>11</v>
      </c>
      <c r="R3" s="104">
        <v>12</v>
      </c>
      <c r="S3" s="104">
        <v>13</v>
      </c>
      <c r="T3" s="104">
        <v>14</v>
      </c>
      <c r="U3" s="104">
        <v>15</v>
      </c>
      <c r="V3" s="105" t="s">
        <v>126</v>
      </c>
      <c r="W3" s="109" t="s">
        <v>127</v>
      </c>
      <c r="X3" s="110" t="s">
        <v>16</v>
      </c>
      <c r="Y3" s="111" t="s">
        <v>128</v>
      </c>
      <c r="Z3" s="112" t="s">
        <v>129</v>
      </c>
      <c r="AA3" s="112" t="s">
        <v>130</v>
      </c>
      <c r="AB3" s="112" t="s">
        <v>131</v>
      </c>
      <c r="AC3" s="112" t="s">
        <v>132</v>
      </c>
      <c r="AD3" s="112" t="s">
        <v>133</v>
      </c>
      <c r="AE3" s="112" t="s">
        <v>134</v>
      </c>
      <c r="AF3" s="112" t="s">
        <v>135</v>
      </c>
      <c r="AG3" s="112" t="s">
        <v>136</v>
      </c>
      <c r="AH3" s="112" t="s">
        <v>137</v>
      </c>
      <c r="AI3" s="112" t="s">
        <v>138</v>
      </c>
      <c r="AJ3" s="112" t="s">
        <v>139</v>
      </c>
      <c r="AK3" s="112" t="s">
        <v>140</v>
      </c>
      <c r="AL3" s="112" t="s">
        <v>141</v>
      </c>
      <c r="AM3" s="113" t="s">
        <v>142</v>
      </c>
    </row>
    <row r="4" spans="1:41" ht="12.75">
      <c r="A4" s="3">
        <v>1</v>
      </c>
      <c r="B4" s="4" t="s">
        <v>24</v>
      </c>
      <c r="C4" s="114" t="s">
        <v>39</v>
      </c>
      <c r="D4" s="299">
        <v>1990</v>
      </c>
      <c r="E4" s="115" t="s">
        <v>36</v>
      </c>
      <c r="F4" s="116">
        <f aca="true" t="shared" si="0" ref="F4:F19">MIN(Y4:AM4)</f>
        <v>0.69375</v>
      </c>
      <c r="G4" s="117">
        <v>9</v>
      </c>
      <c r="H4" s="4">
        <v>9</v>
      </c>
      <c r="I4" s="4">
        <v>4</v>
      </c>
      <c r="J4" s="4">
        <v>8</v>
      </c>
      <c r="K4" s="4">
        <v>8</v>
      </c>
      <c r="L4" s="118"/>
      <c r="M4" s="4"/>
      <c r="N4" s="4"/>
      <c r="O4" s="4"/>
      <c r="P4" s="4"/>
      <c r="Q4" s="4"/>
      <c r="R4" s="4"/>
      <c r="S4" s="4"/>
      <c r="T4" s="4"/>
      <c r="U4" s="4"/>
      <c r="V4" s="5">
        <f aca="true" t="shared" si="1" ref="V4:V12">SUM(G4:U4)</f>
        <v>38</v>
      </c>
      <c r="W4" s="119">
        <f aca="true" t="shared" si="2" ref="W4:W19">IF(COUNTIF(G4:U4,"&gt;=0")&lt;11,SUM(G4:U4),SUM(LARGE(G4:U4,1),LARGE(G4:U4,2),LARGE(G4:U4,3),LARGE(G4:U4,4),LARGE(G4:U4,5),LARGE(G4:U4,6),LARGE(G4:U4,7),LARGE(G4:U4,8),LARGE(G4:U4,9),LARGE(G4:U4,10)))</f>
        <v>38</v>
      </c>
      <c r="X4" s="120">
        <f aca="true" t="shared" si="3" ref="X4:X19">SUM(COUNTIF(G4:U4,"&gt;-1"))</f>
        <v>5</v>
      </c>
      <c r="Y4" s="121">
        <v>0.748611111111111</v>
      </c>
      <c r="Z4" s="6">
        <v>0.7597222222222223</v>
      </c>
      <c r="AA4" s="6">
        <v>0.7319444444444444</v>
      </c>
      <c r="AB4" s="6">
        <v>0.7229166666666668</v>
      </c>
      <c r="AC4" s="6">
        <v>0.69375</v>
      </c>
      <c r="AD4" s="6"/>
      <c r="AE4" s="6"/>
      <c r="AF4" s="6"/>
      <c r="AG4" s="6"/>
      <c r="AH4" s="6"/>
      <c r="AI4" s="6"/>
      <c r="AJ4" s="6"/>
      <c r="AK4" s="6"/>
      <c r="AL4" s="6"/>
      <c r="AM4" s="122"/>
      <c r="AN4" s="94"/>
      <c r="AO4" s="95"/>
    </row>
    <row r="5" spans="1:39" ht="12.75">
      <c r="A5" s="3">
        <v>2</v>
      </c>
      <c r="B5" s="4" t="s">
        <v>24</v>
      </c>
      <c r="C5" s="123" t="s">
        <v>143</v>
      </c>
      <c r="D5" s="300">
        <v>1990</v>
      </c>
      <c r="E5" s="124" t="s">
        <v>144</v>
      </c>
      <c r="F5" s="116">
        <f t="shared" si="0"/>
        <v>0.6722222222222222</v>
      </c>
      <c r="G5" s="125">
        <v>10</v>
      </c>
      <c r="H5" s="126">
        <v>10</v>
      </c>
      <c r="I5" s="4">
        <v>6</v>
      </c>
      <c r="J5" s="126">
        <v>10</v>
      </c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5">
        <f t="shared" si="1"/>
        <v>36</v>
      </c>
      <c r="W5" s="119">
        <f t="shared" si="2"/>
        <v>36</v>
      </c>
      <c r="X5" s="127">
        <f t="shared" si="3"/>
        <v>4</v>
      </c>
      <c r="Y5" s="121">
        <v>0.7055555555555556</v>
      </c>
      <c r="Z5" s="6">
        <v>0.7076388888888889</v>
      </c>
      <c r="AA5" s="6">
        <v>0.6722222222222222</v>
      </c>
      <c r="AB5" s="6">
        <v>0.6875</v>
      </c>
      <c r="AC5" s="6"/>
      <c r="AD5" s="6"/>
      <c r="AE5" s="6"/>
      <c r="AF5" s="6"/>
      <c r="AG5" s="6"/>
      <c r="AH5" s="6"/>
      <c r="AI5" s="6"/>
      <c r="AJ5" s="6"/>
      <c r="AK5" s="6"/>
      <c r="AL5" s="6"/>
      <c r="AM5" s="122"/>
    </row>
    <row r="6" spans="1:39" ht="12.75">
      <c r="A6" s="3">
        <v>3</v>
      </c>
      <c r="B6" s="4" t="s">
        <v>24</v>
      </c>
      <c r="C6" s="114" t="s">
        <v>58</v>
      </c>
      <c r="D6" s="299">
        <v>1983</v>
      </c>
      <c r="E6" s="128"/>
      <c r="F6" s="129">
        <f t="shared" si="0"/>
        <v>0.7881944444444445</v>
      </c>
      <c r="G6" s="117">
        <v>7</v>
      </c>
      <c r="H6" s="4">
        <v>8</v>
      </c>
      <c r="I6" s="4">
        <v>2</v>
      </c>
      <c r="J6" s="4">
        <v>6</v>
      </c>
      <c r="K6" s="4">
        <v>5</v>
      </c>
      <c r="L6" s="4"/>
      <c r="M6" s="4"/>
      <c r="N6" s="4"/>
      <c r="O6" s="4"/>
      <c r="P6" s="4"/>
      <c r="Q6" s="4"/>
      <c r="R6" s="4"/>
      <c r="S6" s="4"/>
      <c r="T6" s="4"/>
      <c r="U6" s="4"/>
      <c r="V6" s="5">
        <f t="shared" si="1"/>
        <v>28</v>
      </c>
      <c r="W6" s="119">
        <f t="shared" si="2"/>
        <v>28</v>
      </c>
      <c r="X6" s="120">
        <f t="shared" si="3"/>
        <v>5</v>
      </c>
      <c r="Y6" s="121">
        <v>0.8208333333333333</v>
      </c>
      <c r="Z6" s="6">
        <v>0.8395833333333332</v>
      </c>
      <c r="AA6" s="6">
        <v>0.8048611111111111</v>
      </c>
      <c r="AB6" s="6">
        <v>0.8083333333333332</v>
      </c>
      <c r="AC6" s="6">
        <v>0.7881944444444445</v>
      </c>
      <c r="AD6" s="6"/>
      <c r="AE6" s="6"/>
      <c r="AF6" s="6"/>
      <c r="AG6" s="6"/>
      <c r="AH6" s="6"/>
      <c r="AI6" s="6"/>
      <c r="AJ6" s="6"/>
      <c r="AK6" s="6"/>
      <c r="AL6" s="6"/>
      <c r="AM6" s="122"/>
    </row>
    <row r="7" spans="1:39" ht="12.75">
      <c r="A7" s="3">
        <v>4</v>
      </c>
      <c r="B7" s="4" t="s">
        <v>24</v>
      </c>
      <c r="C7" s="114" t="s">
        <v>32</v>
      </c>
      <c r="D7" s="299">
        <v>1991</v>
      </c>
      <c r="E7" s="115" t="s">
        <v>33</v>
      </c>
      <c r="F7" s="116">
        <f t="shared" si="0"/>
        <v>0.6451388888888888</v>
      </c>
      <c r="G7" s="117"/>
      <c r="H7" s="4"/>
      <c r="I7" s="4">
        <v>9</v>
      </c>
      <c r="J7" s="4"/>
      <c r="K7" s="126">
        <v>10</v>
      </c>
      <c r="L7" s="4"/>
      <c r="M7" s="4"/>
      <c r="N7" s="4"/>
      <c r="O7" s="4"/>
      <c r="P7" s="4"/>
      <c r="Q7" s="4"/>
      <c r="R7" s="4"/>
      <c r="S7" s="4"/>
      <c r="T7" s="4"/>
      <c r="U7" s="4"/>
      <c r="V7" s="5">
        <f t="shared" si="1"/>
        <v>19</v>
      </c>
      <c r="W7" s="119">
        <f t="shared" si="2"/>
        <v>19</v>
      </c>
      <c r="X7" s="127">
        <f t="shared" si="3"/>
        <v>2</v>
      </c>
      <c r="Y7" s="130"/>
      <c r="Z7" s="6"/>
      <c r="AA7" s="6">
        <v>0.6451388888888888</v>
      </c>
      <c r="AB7" s="6"/>
      <c r="AC7" s="6">
        <v>0.6472222222222223</v>
      </c>
      <c r="AD7" s="6"/>
      <c r="AE7" s="6"/>
      <c r="AF7" s="6"/>
      <c r="AG7" s="6"/>
      <c r="AH7" s="6"/>
      <c r="AI7" s="6"/>
      <c r="AJ7" s="6"/>
      <c r="AK7" s="6"/>
      <c r="AL7" s="6"/>
      <c r="AM7" s="122"/>
    </row>
    <row r="8" spans="1:39" ht="12.75">
      <c r="A8" s="3">
        <v>5</v>
      </c>
      <c r="B8" s="4" t="s">
        <v>24</v>
      </c>
      <c r="C8" s="131" t="s">
        <v>145</v>
      </c>
      <c r="D8" s="299">
        <v>1982</v>
      </c>
      <c r="E8" s="115"/>
      <c r="F8" s="129">
        <f t="shared" si="0"/>
        <v>0.7763888888888889</v>
      </c>
      <c r="G8" s="117">
        <v>8</v>
      </c>
      <c r="H8" s="4"/>
      <c r="I8" s="4">
        <v>3</v>
      </c>
      <c r="J8" s="4">
        <v>7</v>
      </c>
      <c r="K8" s="4"/>
      <c r="L8" s="4"/>
      <c r="M8" s="4"/>
      <c r="N8" s="4"/>
      <c r="O8" s="1"/>
      <c r="P8" s="4"/>
      <c r="Q8" s="4"/>
      <c r="R8" s="4"/>
      <c r="S8" s="4"/>
      <c r="T8" s="4"/>
      <c r="U8" s="4"/>
      <c r="V8" s="5">
        <f t="shared" si="1"/>
        <v>18</v>
      </c>
      <c r="W8" s="119">
        <f t="shared" si="2"/>
        <v>18</v>
      </c>
      <c r="X8" s="127">
        <f t="shared" si="3"/>
        <v>3</v>
      </c>
      <c r="Y8" s="121">
        <v>0.8145833333333333</v>
      </c>
      <c r="Z8" s="6"/>
      <c r="AA8" s="6">
        <v>0.7763888888888889</v>
      </c>
      <c r="AB8" s="6">
        <v>0.7791666666666667</v>
      </c>
      <c r="AC8" s="6"/>
      <c r="AD8" s="6"/>
      <c r="AE8" s="6"/>
      <c r="AF8" s="6"/>
      <c r="AG8" s="6"/>
      <c r="AH8" s="6"/>
      <c r="AI8" s="6"/>
      <c r="AJ8" s="6"/>
      <c r="AK8" s="6"/>
      <c r="AL8" s="6"/>
      <c r="AM8" s="122"/>
    </row>
    <row r="9" spans="1:39" ht="12.75">
      <c r="A9" s="3">
        <v>6</v>
      </c>
      <c r="B9" s="4" t="s">
        <v>24</v>
      </c>
      <c r="C9" s="114" t="s">
        <v>34</v>
      </c>
      <c r="D9" s="299">
        <v>1992</v>
      </c>
      <c r="E9" s="115" t="s">
        <v>33</v>
      </c>
      <c r="F9" s="116">
        <f t="shared" si="0"/>
        <v>0.6569444444444444</v>
      </c>
      <c r="G9" s="117"/>
      <c r="H9" s="4"/>
      <c r="I9" s="4">
        <v>8</v>
      </c>
      <c r="J9" s="4"/>
      <c r="K9" s="4">
        <v>9</v>
      </c>
      <c r="L9" s="4"/>
      <c r="M9" s="4"/>
      <c r="N9" s="4"/>
      <c r="O9" s="4"/>
      <c r="P9" s="4"/>
      <c r="Q9" s="4"/>
      <c r="R9" s="4"/>
      <c r="S9" s="4"/>
      <c r="T9" s="4"/>
      <c r="U9" s="4"/>
      <c r="V9" s="5">
        <f t="shared" si="1"/>
        <v>17</v>
      </c>
      <c r="W9" s="119">
        <f t="shared" si="2"/>
        <v>17</v>
      </c>
      <c r="X9" s="127">
        <f t="shared" si="3"/>
        <v>2</v>
      </c>
      <c r="Y9" s="130"/>
      <c r="Z9" s="6"/>
      <c r="AA9" s="6">
        <v>0.6652777777777777</v>
      </c>
      <c r="AB9" s="6"/>
      <c r="AC9" s="6">
        <v>0.6569444444444444</v>
      </c>
      <c r="AD9" s="6"/>
      <c r="AE9" s="6"/>
      <c r="AF9" s="6"/>
      <c r="AG9" s="6"/>
      <c r="AH9" s="6"/>
      <c r="AI9" s="6"/>
      <c r="AJ9" s="6"/>
      <c r="AK9" s="6"/>
      <c r="AL9" s="6"/>
      <c r="AM9" s="122"/>
    </row>
    <row r="10" spans="1:39" ht="12.75">
      <c r="A10" s="3">
        <v>7</v>
      </c>
      <c r="B10" s="4" t="s">
        <v>24</v>
      </c>
      <c r="C10" s="114" t="s">
        <v>79</v>
      </c>
      <c r="D10" s="299">
        <v>1993</v>
      </c>
      <c r="E10" s="115" t="s">
        <v>60</v>
      </c>
      <c r="F10" s="129">
        <f t="shared" si="0"/>
        <v>0.8798611111111111</v>
      </c>
      <c r="G10" s="117"/>
      <c r="H10" s="4">
        <v>7</v>
      </c>
      <c r="I10" s="4">
        <v>1</v>
      </c>
      <c r="J10" s="4">
        <v>4</v>
      </c>
      <c r="K10" s="4">
        <v>3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5">
        <f t="shared" si="1"/>
        <v>15</v>
      </c>
      <c r="W10" s="119">
        <f t="shared" si="2"/>
        <v>15</v>
      </c>
      <c r="X10" s="127">
        <f t="shared" si="3"/>
        <v>4</v>
      </c>
      <c r="Y10" s="130"/>
      <c r="Z10" s="132">
        <v>0.9874999999999999</v>
      </c>
      <c r="AA10" s="6">
        <v>0.8798611111111111</v>
      </c>
      <c r="AB10" s="6">
        <v>0.9236111111111112</v>
      </c>
      <c r="AC10" s="6">
        <v>0.8888888888888888</v>
      </c>
      <c r="AD10" s="6"/>
      <c r="AE10" s="6"/>
      <c r="AF10" s="6"/>
      <c r="AG10" s="6"/>
      <c r="AH10" s="6"/>
      <c r="AI10" s="6"/>
      <c r="AJ10" s="6"/>
      <c r="AK10" s="6"/>
      <c r="AL10" s="6"/>
      <c r="AM10" s="122"/>
    </row>
    <row r="11" spans="1:40" ht="12.75">
      <c r="A11" s="3">
        <v>8</v>
      </c>
      <c r="B11" s="4" t="s">
        <v>24</v>
      </c>
      <c r="C11" s="114" t="s">
        <v>42</v>
      </c>
      <c r="D11" s="299">
        <v>1992</v>
      </c>
      <c r="E11" s="115" t="s">
        <v>33</v>
      </c>
      <c r="F11" s="116">
        <f t="shared" si="0"/>
        <v>0.7062499999999999</v>
      </c>
      <c r="G11" s="117"/>
      <c r="H11" s="4"/>
      <c r="I11" s="4">
        <v>5</v>
      </c>
      <c r="J11" s="4"/>
      <c r="K11" s="4">
        <v>7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5">
        <f t="shared" si="1"/>
        <v>12</v>
      </c>
      <c r="W11" s="119">
        <f t="shared" si="2"/>
        <v>12</v>
      </c>
      <c r="X11" s="127">
        <f t="shared" si="3"/>
        <v>2</v>
      </c>
      <c r="Y11" s="130"/>
      <c r="Z11" s="6"/>
      <c r="AA11" s="6">
        <v>0.7291666666666666</v>
      </c>
      <c r="AB11" s="6"/>
      <c r="AC11" s="6">
        <v>0.7062499999999999</v>
      </c>
      <c r="AD11" s="6"/>
      <c r="AE11" s="6"/>
      <c r="AF11" s="133"/>
      <c r="AG11" s="133"/>
      <c r="AH11" s="6"/>
      <c r="AI11" s="6"/>
      <c r="AJ11" s="6"/>
      <c r="AK11" s="6"/>
      <c r="AL11" s="6"/>
      <c r="AM11" s="122"/>
      <c r="AN11" s="96"/>
    </row>
    <row r="12" spans="1:39" ht="12.75">
      <c r="A12" s="3">
        <v>9</v>
      </c>
      <c r="B12" s="4" t="s">
        <v>24</v>
      </c>
      <c r="C12" s="134" t="s">
        <v>146</v>
      </c>
      <c r="D12" s="301">
        <v>1986</v>
      </c>
      <c r="E12" s="135" t="s">
        <v>147</v>
      </c>
      <c r="F12" s="116">
        <f t="shared" si="0"/>
        <v>0.638888888888889</v>
      </c>
      <c r="G12" s="117"/>
      <c r="H12" s="4"/>
      <c r="I12" s="126">
        <v>10</v>
      </c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5">
        <f t="shared" si="1"/>
        <v>10</v>
      </c>
      <c r="W12" s="119">
        <f t="shared" si="2"/>
        <v>10</v>
      </c>
      <c r="X12" s="127">
        <f t="shared" si="3"/>
        <v>1</v>
      </c>
      <c r="Y12" s="130"/>
      <c r="Z12" s="6"/>
      <c r="AA12" s="6">
        <v>0.638888888888889</v>
      </c>
      <c r="AB12" s="6"/>
      <c r="AC12" s="6"/>
      <c r="AD12" s="6"/>
      <c r="AE12" s="6"/>
      <c r="AF12" s="133"/>
      <c r="AG12" s="133"/>
      <c r="AH12" s="6"/>
      <c r="AI12" s="6"/>
      <c r="AJ12" s="6"/>
      <c r="AK12" s="6"/>
      <c r="AL12" s="6"/>
      <c r="AM12" s="122"/>
    </row>
    <row r="13" spans="1:39" ht="12.75">
      <c r="A13" s="3">
        <v>10</v>
      </c>
      <c r="B13" s="4" t="s">
        <v>24</v>
      </c>
      <c r="C13" s="114" t="s">
        <v>148</v>
      </c>
      <c r="D13" s="299">
        <v>1991</v>
      </c>
      <c r="E13" s="115" t="s">
        <v>33</v>
      </c>
      <c r="F13" s="116">
        <f t="shared" si="0"/>
        <v>0.7069444444444444</v>
      </c>
      <c r="G13" s="117"/>
      <c r="H13" s="4"/>
      <c r="I13" s="4"/>
      <c r="J13" s="4">
        <v>9</v>
      </c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5"/>
      <c r="W13" s="119">
        <f t="shared" si="2"/>
        <v>9</v>
      </c>
      <c r="X13" s="127">
        <f t="shared" si="3"/>
        <v>1</v>
      </c>
      <c r="Y13" s="130"/>
      <c r="Z13" s="6"/>
      <c r="AA13" s="6"/>
      <c r="AB13" s="6">
        <v>0.7069444444444444</v>
      </c>
      <c r="AC13" s="6"/>
      <c r="AD13" s="6"/>
      <c r="AE13" s="6"/>
      <c r="AF13" s="133"/>
      <c r="AG13" s="133"/>
      <c r="AH13" s="6"/>
      <c r="AI13" s="6"/>
      <c r="AJ13" s="6"/>
      <c r="AK13" s="6"/>
      <c r="AL13" s="6"/>
      <c r="AM13" s="122"/>
    </row>
    <row r="14" spans="1:39" ht="12.75">
      <c r="A14" s="3">
        <v>11</v>
      </c>
      <c r="B14" s="4" t="s">
        <v>24</v>
      </c>
      <c r="C14" s="114" t="s">
        <v>149</v>
      </c>
      <c r="D14" s="299">
        <v>1982</v>
      </c>
      <c r="E14" s="115" t="s">
        <v>47</v>
      </c>
      <c r="F14" s="116">
        <f t="shared" si="0"/>
        <v>0.6694444444444444</v>
      </c>
      <c r="G14" s="117"/>
      <c r="H14" s="4"/>
      <c r="I14" s="4">
        <v>7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5">
        <f>SUM(G14:U14)</f>
        <v>7</v>
      </c>
      <c r="W14" s="119">
        <f t="shared" si="2"/>
        <v>7</v>
      </c>
      <c r="X14" s="127">
        <f t="shared" si="3"/>
        <v>1</v>
      </c>
      <c r="Y14" s="130"/>
      <c r="Z14" s="6"/>
      <c r="AA14" s="6">
        <v>0.6694444444444444</v>
      </c>
      <c r="AB14" s="6"/>
      <c r="AC14" s="6"/>
      <c r="AD14" s="6"/>
      <c r="AE14" s="6"/>
      <c r="AF14" s="133"/>
      <c r="AG14" s="133"/>
      <c r="AH14" s="6"/>
      <c r="AI14" s="6"/>
      <c r="AJ14" s="6"/>
      <c r="AK14" s="6"/>
      <c r="AL14" s="6"/>
      <c r="AM14" s="122"/>
    </row>
    <row r="15" spans="1:39" ht="12.75">
      <c r="A15" s="3">
        <v>12</v>
      </c>
      <c r="B15" s="4" t="s">
        <v>24</v>
      </c>
      <c r="C15" s="114" t="s">
        <v>85</v>
      </c>
      <c r="D15" s="299">
        <v>1989</v>
      </c>
      <c r="E15" s="115"/>
      <c r="F15" s="129">
        <f t="shared" si="0"/>
        <v>0.9034722222222222</v>
      </c>
      <c r="G15" s="117"/>
      <c r="H15" s="4"/>
      <c r="I15" s="4">
        <v>1</v>
      </c>
      <c r="J15" s="4">
        <v>5</v>
      </c>
      <c r="K15" s="4">
        <v>1</v>
      </c>
      <c r="L15" s="4"/>
      <c r="M15" s="4"/>
      <c r="N15" s="4"/>
      <c r="O15" s="4"/>
      <c r="P15" s="4"/>
      <c r="Q15" s="4"/>
      <c r="R15" s="4"/>
      <c r="S15" s="4"/>
      <c r="T15" s="4"/>
      <c r="U15" s="4"/>
      <c r="V15" s="5">
        <f>SUM(G15:U15)</f>
        <v>7</v>
      </c>
      <c r="W15" s="119">
        <f t="shared" si="2"/>
        <v>7</v>
      </c>
      <c r="X15" s="127">
        <f t="shared" si="3"/>
        <v>3</v>
      </c>
      <c r="Y15" s="130"/>
      <c r="Z15" s="6"/>
      <c r="AA15" s="6">
        <v>0.9395833333333333</v>
      </c>
      <c r="AB15" s="6">
        <v>0.9034722222222222</v>
      </c>
      <c r="AC15" s="6">
        <v>0.9263888888888889</v>
      </c>
      <c r="AD15" s="6"/>
      <c r="AE15" s="6"/>
      <c r="AF15" s="133"/>
      <c r="AG15" s="133"/>
      <c r="AH15" s="6"/>
      <c r="AI15" s="6"/>
      <c r="AJ15" s="6"/>
      <c r="AK15" s="6"/>
      <c r="AL15" s="6"/>
      <c r="AM15" s="122"/>
    </row>
    <row r="16" spans="1:39" ht="12.75">
      <c r="A16" s="3">
        <v>13</v>
      </c>
      <c r="B16" s="4" t="s">
        <v>24</v>
      </c>
      <c r="C16" s="136" t="s">
        <v>43</v>
      </c>
      <c r="D16" s="302">
        <v>1992</v>
      </c>
      <c r="E16" s="137" t="s">
        <v>33</v>
      </c>
      <c r="F16" s="129">
        <f t="shared" si="0"/>
        <v>0.7083333333333334</v>
      </c>
      <c r="G16" s="138"/>
      <c r="H16" s="139"/>
      <c r="I16" s="139"/>
      <c r="J16" s="139"/>
      <c r="K16" s="139">
        <v>6</v>
      </c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40"/>
      <c r="W16" s="119">
        <f t="shared" si="2"/>
        <v>6</v>
      </c>
      <c r="X16" s="127">
        <f t="shared" si="3"/>
        <v>1</v>
      </c>
      <c r="Y16" s="141"/>
      <c r="Z16" s="142"/>
      <c r="AA16" s="142"/>
      <c r="AB16" s="142"/>
      <c r="AC16" s="142">
        <v>0.7083333333333334</v>
      </c>
      <c r="AD16" s="142"/>
      <c r="AE16" s="142"/>
      <c r="AF16" s="143"/>
      <c r="AG16" s="143"/>
      <c r="AH16" s="142"/>
      <c r="AI16" s="142"/>
      <c r="AJ16" s="142"/>
      <c r="AK16" s="142"/>
      <c r="AL16" s="142"/>
      <c r="AM16" s="144"/>
    </row>
    <row r="17" spans="1:39" ht="12.75">
      <c r="A17" s="3">
        <v>14</v>
      </c>
      <c r="B17" s="4" t="s">
        <v>24</v>
      </c>
      <c r="C17" s="136" t="s">
        <v>82</v>
      </c>
      <c r="D17" s="302">
        <v>1993</v>
      </c>
      <c r="E17" s="115"/>
      <c r="F17" s="129">
        <f t="shared" si="0"/>
        <v>0.9201388888888888</v>
      </c>
      <c r="G17" s="138"/>
      <c r="H17" s="139"/>
      <c r="I17" s="139"/>
      <c r="J17" s="139">
        <v>3</v>
      </c>
      <c r="K17" s="139">
        <v>2</v>
      </c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40"/>
      <c r="W17" s="119">
        <f t="shared" si="2"/>
        <v>5</v>
      </c>
      <c r="X17" s="127">
        <f t="shared" si="3"/>
        <v>2</v>
      </c>
      <c r="Y17" s="141"/>
      <c r="Z17" s="142"/>
      <c r="AA17" s="142"/>
      <c r="AB17" s="142">
        <v>0.9326388888888889</v>
      </c>
      <c r="AC17" s="142">
        <v>0.9201388888888888</v>
      </c>
      <c r="AD17" s="142"/>
      <c r="AE17" s="142"/>
      <c r="AF17" s="143"/>
      <c r="AG17" s="143"/>
      <c r="AH17" s="142"/>
      <c r="AI17" s="142"/>
      <c r="AJ17" s="142"/>
      <c r="AK17" s="142"/>
      <c r="AL17" s="142"/>
      <c r="AM17" s="144"/>
    </row>
    <row r="18" spans="1:39" ht="12.75">
      <c r="A18" s="3">
        <v>15</v>
      </c>
      <c r="B18" s="4" t="s">
        <v>24</v>
      </c>
      <c r="C18" s="136" t="s">
        <v>61</v>
      </c>
      <c r="D18" s="302">
        <v>1980</v>
      </c>
      <c r="E18" s="137"/>
      <c r="F18" s="129">
        <f t="shared" si="0"/>
        <v>0.7965277777777778</v>
      </c>
      <c r="G18" s="138"/>
      <c r="H18" s="139"/>
      <c r="I18" s="139"/>
      <c r="J18" s="139"/>
      <c r="K18" s="139">
        <v>4</v>
      </c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40">
        <f>SUM(G18:U18)</f>
        <v>4</v>
      </c>
      <c r="W18" s="119">
        <f t="shared" si="2"/>
        <v>4</v>
      </c>
      <c r="X18" s="127">
        <f t="shared" si="3"/>
        <v>1</v>
      </c>
      <c r="Y18" s="141"/>
      <c r="Z18" s="142"/>
      <c r="AA18" s="142"/>
      <c r="AB18" s="142"/>
      <c r="AC18" s="142">
        <v>0.7965277777777778</v>
      </c>
      <c r="AD18" s="142"/>
      <c r="AE18" s="142"/>
      <c r="AF18" s="143"/>
      <c r="AG18" s="143"/>
      <c r="AH18" s="142"/>
      <c r="AI18" s="142"/>
      <c r="AJ18" s="142"/>
      <c r="AK18" s="142"/>
      <c r="AL18" s="142"/>
      <c r="AM18" s="144"/>
    </row>
    <row r="19" spans="1:39" ht="12.75">
      <c r="A19" s="145">
        <v>16</v>
      </c>
      <c r="B19" s="4" t="s">
        <v>24</v>
      </c>
      <c r="C19" s="136" t="s">
        <v>150</v>
      </c>
      <c r="D19" s="302">
        <v>1984</v>
      </c>
      <c r="E19" s="137"/>
      <c r="F19" s="129">
        <f t="shared" si="0"/>
        <v>0.8819444444444445</v>
      </c>
      <c r="G19" s="138"/>
      <c r="H19" s="139"/>
      <c r="I19" s="139">
        <v>1</v>
      </c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40">
        <f>SUM(G19:U19)</f>
        <v>1</v>
      </c>
      <c r="W19" s="119">
        <f t="shared" si="2"/>
        <v>1</v>
      </c>
      <c r="X19" s="127">
        <f t="shared" si="3"/>
        <v>1</v>
      </c>
      <c r="Y19" s="141"/>
      <c r="Z19" s="142"/>
      <c r="AA19" s="142">
        <v>0.8819444444444445</v>
      </c>
      <c r="AB19" s="142"/>
      <c r="AC19" s="142"/>
      <c r="AD19" s="142"/>
      <c r="AE19" s="142"/>
      <c r="AF19" s="142"/>
      <c r="AG19" s="142"/>
      <c r="AH19" s="142"/>
      <c r="AI19" s="142"/>
      <c r="AJ19" s="142"/>
      <c r="AK19" s="142"/>
      <c r="AL19" s="142"/>
      <c r="AM19" s="144"/>
    </row>
    <row r="20" spans="1:39" ht="12.75">
      <c r="A20" s="146">
        <v>16</v>
      </c>
      <c r="B20" s="147"/>
      <c r="C20" s="148"/>
      <c r="D20" s="303"/>
      <c r="E20" s="149"/>
      <c r="F20" s="150"/>
      <c r="G20" s="151">
        <f>SUM(COUNTIF(G4:G19,"&gt;-1"))</f>
        <v>4</v>
      </c>
      <c r="H20" s="152">
        <f>SUM(COUNTIF(H4:H19,"&gt;-1"))</f>
        <v>4</v>
      </c>
      <c r="I20" s="152">
        <f>SUM(COUNTIF(I4:I19,"&gt;-1"))</f>
        <v>12</v>
      </c>
      <c r="J20" s="152">
        <f>SUM(COUNTIF(J4:J19,"&gt;-1"))</f>
        <v>8</v>
      </c>
      <c r="K20" s="152">
        <f>SUM(COUNTIF(K4:K19,"&gt;-1"))</f>
        <v>10</v>
      </c>
      <c r="L20" s="152"/>
      <c r="M20" s="152"/>
      <c r="N20" s="152"/>
      <c r="O20" s="152"/>
      <c r="P20" s="152"/>
      <c r="Q20" s="152"/>
      <c r="R20" s="152"/>
      <c r="S20" s="152"/>
      <c r="T20" s="152"/>
      <c r="U20" s="152"/>
      <c r="V20" s="153">
        <f>SUM(W4:W10)/10</f>
        <v>17.1</v>
      </c>
      <c r="W20" s="154"/>
      <c r="X20" s="155"/>
      <c r="Y20" s="151"/>
      <c r="Z20" s="152"/>
      <c r="AA20" s="152"/>
      <c r="AB20" s="152"/>
      <c r="AC20" s="152"/>
      <c r="AD20" s="152"/>
      <c r="AE20" s="152"/>
      <c r="AF20" s="152"/>
      <c r="AG20" s="152"/>
      <c r="AH20" s="152"/>
      <c r="AI20" s="152"/>
      <c r="AJ20" s="152"/>
      <c r="AK20" s="152"/>
      <c r="AL20" s="152"/>
      <c r="AM20" s="156"/>
    </row>
    <row r="21" spans="1:39" ht="12.75">
      <c r="A21" s="157" t="s">
        <v>122</v>
      </c>
      <c r="B21" s="158" t="s">
        <v>20</v>
      </c>
      <c r="C21" s="159" t="s">
        <v>17</v>
      </c>
      <c r="D21" s="304" t="s">
        <v>123</v>
      </c>
      <c r="E21" s="160" t="s">
        <v>124</v>
      </c>
      <c r="F21" s="150" t="s">
        <v>125</v>
      </c>
      <c r="G21" s="161">
        <v>1</v>
      </c>
      <c r="H21" s="158">
        <v>2</v>
      </c>
      <c r="I21" s="158">
        <v>3</v>
      </c>
      <c r="J21" s="158">
        <v>4</v>
      </c>
      <c r="K21" s="158">
        <v>5</v>
      </c>
      <c r="L21" s="158">
        <v>6</v>
      </c>
      <c r="M21" s="158">
        <v>7</v>
      </c>
      <c r="N21" s="158">
        <v>8</v>
      </c>
      <c r="O21" s="158">
        <v>9</v>
      </c>
      <c r="P21" s="158">
        <v>10</v>
      </c>
      <c r="Q21" s="158">
        <v>11</v>
      </c>
      <c r="R21" s="158">
        <v>12</v>
      </c>
      <c r="S21" s="158">
        <v>13</v>
      </c>
      <c r="T21" s="158">
        <v>14</v>
      </c>
      <c r="U21" s="158">
        <v>15</v>
      </c>
      <c r="V21" s="159" t="s">
        <v>126</v>
      </c>
      <c r="W21" s="162" t="s">
        <v>127</v>
      </c>
      <c r="X21" s="163" t="s">
        <v>16</v>
      </c>
      <c r="Y21" s="164" t="s">
        <v>128</v>
      </c>
      <c r="Z21" s="165" t="s">
        <v>129</v>
      </c>
      <c r="AA21" s="165" t="s">
        <v>130</v>
      </c>
      <c r="AB21" s="165" t="s">
        <v>131</v>
      </c>
      <c r="AC21" s="165" t="s">
        <v>132</v>
      </c>
      <c r="AD21" s="165" t="s">
        <v>133</v>
      </c>
      <c r="AE21" s="165" t="s">
        <v>134</v>
      </c>
      <c r="AF21" s="165" t="s">
        <v>135</v>
      </c>
      <c r="AG21" s="165" t="s">
        <v>136</v>
      </c>
      <c r="AH21" s="165" t="s">
        <v>137</v>
      </c>
      <c r="AI21" s="165" t="s">
        <v>138</v>
      </c>
      <c r="AJ21" s="165" t="s">
        <v>139</v>
      </c>
      <c r="AK21" s="165" t="s">
        <v>140</v>
      </c>
      <c r="AL21" s="165" t="s">
        <v>141</v>
      </c>
      <c r="AM21" s="166" t="s">
        <v>142</v>
      </c>
    </row>
    <row r="22" spans="1:39" ht="12.75">
      <c r="A22" s="167">
        <v>1</v>
      </c>
      <c r="B22" s="168" t="s">
        <v>25</v>
      </c>
      <c r="C22" s="169" t="s">
        <v>48</v>
      </c>
      <c r="D22" s="305">
        <v>1973</v>
      </c>
      <c r="E22" s="170" t="s">
        <v>49</v>
      </c>
      <c r="F22" s="171">
        <f aca="true" t="shared" si="4" ref="F22:F33">MIN(Y22:AM22)</f>
        <v>0.7444444444444445</v>
      </c>
      <c r="G22" s="172">
        <v>6</v>
      </c>
      <c r="H22" s="173">
        <v>10</v>
      </c>
      <c r="I22" s="168">
        <v>8</v>
      </c>
      <c r="J22" s="168">
        <v>9</v>
      </c>
      <c r="K22" s="168">
        <v>9</v>
      </c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74">
        <f aca="true" t="shared" si="5" ref="V22:V27">SUM(G22:U22)</f>
        <v>42</v>
      </c>
      <c r="W22" s="175">
        <f aca="true" t="shared" si="6" ref="W22:W38">IF(COUNTIF(G22:U22,"&gt;=0")&lt;11,SUM(G22:U22),SUM(LARGE(G22:U22,1),LARGE(G22:U22,2),LARGE(G22:U22,3),LARGE(G22:U22,4),LARGE(G22:U22,5),LARGE(G22:U22,6),LARGE(G22:U22,7),LARGE(G22:U22,8),LARGE(G22:U22,9),LARGE(G22:U22,10)))</f>
        <v>42</v>
      </c>
      <c r="X22" s="176">
        <f aca="true" t="shared" si="7" ref="X22:X38">SUM(COUNTIF(G22:U22,"&gt;-1"))</f>
        <v>5</v>
      </c>
      <c r="Y22" s="177">
        <v>0.8076388888888889</v>
      </c>
      <c r="Z22" s="178">
        <v>0.8152777777777778</v>
      </c>
      <c r="AA22" s="178">
        <v>0.7604166666666666</v>
      </c>
      <c r="AB22" s="178">
        <v>0.7451388888888889</v>
      </c>
      <c r="AC22" s="178">
        <v>0.7444444444444445</v>
      </c>
      <c r="AD22" s="178"/>
      <c r="AE22" s="178"/>
      <c r="AF22" s="178"/>
      <c r="AG22" s="178"/>
      <c r="AH22" s="178"/>
      <c r="AI22" s="178"/>
      <c r="AJ22" s="178"/>
      <c r="AK22" s="178"/>
      <c r="AL22" s="178"/>
      <c r="AM22" s="179"/>
    </row>
    <row r="23" spans="1:39" ht="12.75">
      <c r="A23" s="3">
        <v>2</v>
      </c>
      <c r="B23" s="4" t="s">
        <v>25</v>
      </c>
      <c r="C23" s="114" t="s">
        <v>35</v>
      </c>
      <c r="D23" s="299">
        <v>1970</v>
      </c>
      <c r="E23" s="115" t="s">
        <v>36</v>
      </c>
      <c r="F23" s="116">
        <f t="shared" si="4"/>
        <v>0.6826388888888889</v>
      </c>
      <c r="G23" s="125">
        <v>10</v>
      </c>
      <c r="H23" s="4"/>
      <c r="I23" s="126">
        <v>10</v>
      </c>
      <c r="J23" s="126">
        <v>10</v>
      </c>
      <c r="K23" s="126">
        <v>10</v>
      </c>
      <c r="L23" s="4"/>
      <c r="M23" s="4"/>
      <c r="N23" s="4"/>
      <c r="O23" s="4"/>
      <c r="P23" s="4"/>
      <c r="Q23" s="4"/>
      <c r="R23" s="4"/>
      <c r="S23" s="4"/>
      <c r="T23" s="4"/>
      <c r="U23" s="4"/>
      <c r="V23" s="5">
        <f t="shared" si="5"/>
        <v>40</v>
      </c>
      <c r="W23" s="119">
        <f t="shared" si="6"/>
        <v>40</v>
      </c>
      <c r="X23" s="127">
        <f t="shared" si="7"/>
        <v>4</v>
      </c>
      <c r="Y23" s="121">
        <v>0.7243055555555555</v>
      </c>
      <c r="Z23" s="6"/>
      <c r="AA23" s="6">
        <v>0.6875</v>
      </c>
      <c r="AB23" s="6">
        <v>0.6826388888888889</v>
      </c>
      <c r="AC23" s="6">
        <v>0.6875</v>
      </c>
      <c r="AD23" s="6"/>
      <c r="AE23" s="6"/>
      <c r="AF23" s="6"/>
      <c r="AG23" s="6"/>
      <c r="AH23" s="6"/>
      <c r="AI23" s="6"/>
      <c r="AJ23" s="6"/>
      <c r="AK23" s="6"/>
      <c r="AL23" s="6"/>
      <c r="AM23" s="180"/>
    </row>
    <row r="24" spans="1:39" ht="12.75">
      <c r="A24" s="3">
        <v>3</v>
      </c>
      <c r="B24" s="4" t="s">
        <v>25</v>
      </c>
      <c r="C24" s="114" t="s">
        <v>57</v>
      </c>
      <c r="D24" s="299">
        <v>1974</v>
      </c>
      <c r="E24" s="115"/>
      <c r="F24" s="129">
        <f t="shared" si="4"/>
        <v>0.7611111111111111</v>
      </c>
      <c r="G24" s="117">
        <v>7</v>
      </c>
      <c r="H24" s="4">
        <v>9</v>
      </c>
      <c r="I24" s="4">
        <v>7</v>
      </c>
      <c r="J24" s="4">
        <v>7</v>
      </c>
      <c r="K24" s="4">
        <v>6</v>
      </c>
      <c r="L24" s="4"/>
      <c r="M24" s="4"/>
      <c r="N24" s="4"/>
      <c r="O24" s="4"/>
      <c r="P24" s="4"/>
      <c r="Q24" s="4"/>
      <c r="R24" s="4"/>
      <c r="S24" s="4"/>
      <c r="T24" s="4"/>
      <c r="U24" s="4"/>
      <c r="V24" s="5">
        <f t="shared" si="5"/>
        <v>36</v>
      </c>
      <c r="W24" s="119">
        <f t="shared" si="6"/>
        <v>36</v>
      </c>
      <c r="X24" s="120">
        <f t="shared" si="7"/>
        <v>5</v>
      </c>
      <c r="Y24" s="121">
        <v>0.7979166666666666</v>
      </c>
      <c r="Z24" s="6">
        <v>0.8256944444444444</v>
      </c>
      <c r="AA24" s="6">
        <v>0.7611111111111111</v>
      </c>
      <c r="AB24" s="6">
        <v>0.7666666666666666</v>
      </c>
      <c r="AC24" s="6">
        <v>0.7833333333333333</v>
      </c>
      <c r="AD24" s="6"/>
      <c r="AE24" s="6"/>
      <c r="AF24" s="6"/>
      <c r="AG24" s="6"/>
      <c r="AH24" s="6"/>
      <c r="AI24" s="6"/>
      <c r="AJ24" s="6"/>
      <c r="AK24" s="6"/>
      <c r="AL24" s="6"/>
      <c r="AM24" s="180"/>
    </row>
    <row r="25" spans="1:39" ht="12.75">
      <c r="A25" s="167">
        <v>4</v>
      </c>
      <c r="B25" s="4" t="s">
        <v>25</v>
      </c>
      <c r="C25" s="114" t="s">
        <v>50</v>
      </c>
      <c r="D25" s="299">
        <v>1972</v>
      </c>
      <c r="E25" s="115" t="s">
        <v>51</v>
      </c>
      <c r="F25" s="129">
        <f t="shared" si="4"/>
        <v>0.7472222222222222</v>
      </c>
      <c r="G25" s="117">
        <v>9</v>
      </c>
      <c r="H25" s="4"/>
      <c r="I25" s="4">
        <v>9</v>
      </c>
      <c r="J25" s="4">
        <v>8</v>
      </c>
      <c r="K25" s="4">
        <v>8</v>
      </c>
      <c r="L25" s="4"/>
      <c r="M25" s="4"/>
      <c r="N25" s="4"/>
      <c r="O25" s="4"/>
      <c r="P25" s="4"/>
      <c r="Q25" s="4"/>
      <c r="R25" s="4"/>
      <c r="S25" s="4"/>
      <c r="T25" s="4"/>
      <c r="U25" s="4"/>
      <c r="V25" s="5">
        <f t="shared" si="5"/>
        <v>34</v>
      </c>
      <c r="W25" s="119">
        <f t="shared" si="6"/>
        <v>34</v>
      </c>
      <c r="X25" s="127">
        <f t="shared" si="7"/>
        <v>4</v>
      </c>
      <c r="Y25" s="121">
        <v>0.7631944444444444</v>
      </c>
      <c r="Z25" s="6"/>
      <c r="AA25" s="6">
        <v>0.7548611111111111</v>
      </c>
      <c r="AB25" s="6">
        <v>0.7472222222222222</v>
      </c>
      <c r="AC25" s="6">
        <v>0.75625</v>
      </c>
      <c r="AD25" s="6"/>
      <c r="AE25" s="6"/>
      <c r="AF25" s="6"/>
      <c r="AG25" s="6"/>
      <c r="AH25" s="6"/>
      <c r="AI25" s="6"/>
      <c r="AJ25" s="6"/>
      <c r="AK25" s="6"/>
      <c r="AL25" s="6"/>
      <c r="AM25" s="180"/>
    </row>
    <row r="26" spans="1:39" ht="12.75">
      <c r="A26" s="3">
        <v>5</v>
      </c>
      <c r="B26" s="4" t="s">
        <v>25</v>
      </c>
      <c r="C26" s="114" t="s">
        <v>62</v>
      </c>
      <c r="D26" s="299">
        <v>1971</v>
      </c>
      <c r="E26" s="115"/>
      <c r="F26" s="129">
        <f t="shared" si="4"/>
        <v>0.8090277777777778</v>
      </c>
      <c r="G26" s="117">
        <v>4</v>
      </c>
      <c r="H26" s="4">
        <v>8</v>
      </c>
      <c r="I26" s="4">
        <v>2</v>
      </c>
      <c r="J26" s="4">
        <v>3</v>
      </c>
      <c r="K26" s="4">
        <v>4</v>
      </c>
      <c r="L26" s="4"/>
      <c r="M26" s="4"/>
      <c r="N26" s="4"/>
      <c r="O26" s="4"/>
      <c r="P26" s="4"/>
      <c r="Q26" s="4"/>
      <c r="R26" s="4"/>
      <c r="S26" s="4"/>
      <c r="T26" s="4"/>
      <c r="U26" s="4"/>
      <c r="V26" s="5">
        <f t="shared" si="5"/>
        <v>21</v>
      </c>
      <c r="W26" s="119">
        <f t="shared" si="6"/>
        <v>21</v>
      </c>
      <c r="X26" s="120">
        <f t="shared" si="7"/>
        <v>5</v>
      </c>
      <c r="Y26" s="121">
        <v>0.8576388888888888</v>
      </c>
      <c r="Z26" s="6">
        <v>0.8923611111111112</v>
      </c>
      <c r="AA26" s="6">
        <v>0.8236111111111111</v>
      </c>
      <c r="AB26" s="6">
        <v>0.8180555555555555</v>
      </c>
      <c r="AC26" s="6">
        <v>0.8090277777777778</v>
      </c>
      <c r="AD26" s="6"/>
      <c r="AE26" s="6"/>
      <c r="AF26" s="6"/>
      <c r="AG26" s="6"/>
      <c r="AH26" s="6"/>
      <c r="AI26" s="6"/>
      <c r="AJ26" s="6"/>
      <c r="AK26" s="6"/>
      <c r="AL26" s="6"/>
      <c r="AM26" s="180"/>
    </row>
    <row r="27" spans="1:39" ht="12.75">
      <c r="A27" s="3">
        <v>6</v>
      </c>
      <c r="B27" s="4" t="s">
        <v>25</v>
      </c>
      <c r="C27" s="114" t="s">
        <v>68</v>
      </c>
      <c r="D27" s="299">
        <v>1973</v>
      </c>
      <c r="E27" s="115" t="s">
        <v>36</v>
      </c>
      <c r="F27" s="129">
        <f t="shared" si="4"/>
        <v>0.8097222222222222</v>
      </c>
      <c r="G27" s="117">
        <v>3</v>
      </c>
      <c r="H27" s="4">
        <v>7</v>
      </c>
      <c r="I27" s="4">
        <v>4</v>
      </c>
      <c r="J27" s="4">
        <v>4</v>
      </c>
      <c r="K27" s="4">
        <v>2</v>
      </c>
      <c r="L27" s="4"/>
      <c r="M27" s="4"/>
      <c r="N27" s="4"/>
      <c r="O27" s="4"/>
      <c r="P27" s="4"/>
      <c r="Q27" s="4"/>
      <c r="R27" s="4"/>
      <c r="S27" s="4"/>
      <c r="T27" s="4"/>
      <c r="U27" s="4"/>
      <c r="V27" s="5">
        <f t="shared" si="5"/>
        <v>20</v>
      </c>
      <c r="W27" s="119">
        <f t="shared" si="6"/>
        <v>20</v>
      </c>
      <c r="X27" s="120">
        <f t="shared" si="7"/>
        <v>5</v>
      </c>
      <c r="Y27" s="121">
        <v>0.90625</v>
      </c>
      <c r="Z27" s="6">
        <v>0.9166666666666666</v>
      </c>
      <c r="AA27" s="6">
        <v>0.8097222222222222</v>
      </c>
      <c r="AB27" s="6">
        <v>0.8180555555555555</v>
      </c>
      <c r="AC27" s="6">
        <v>0.8368055555555555</v>
      </c>
      <c r="AD27" s="6"/>
      <c r="AE27" s="6"/>
      <c r="AF27" s="6"/>
      <c r="AG27" s="6"/>
      <c r="AH27" s="6"/>
      <c r="AI27" s="6"/>
      <c r="AJ27" s="6"/>
      <c r="AK27" s="6"/>
      <c r="AL27" s="6"/>
      <c r="AM27" s="180"/>
    </row>
    <row r="28" spans="1:39" ht="12.75">
      <c r="A28" s="167">
        <v>7</v>
      </c>
      <c r="B28" s="4" t="s">
        <v>25</v>
      </c>
      <c r="C28" s="114" t="s">
        <v>53</v>
      </c>
      <c r="D28" s="299">
        <v>1973</v>
      </c>
      <c r="E28" s="115" t="s">
        <v>51</v>
      </c>
      <c r="F28" s="129">
        <f t="shared" si="4"/>
        <v>0.7673611111111112</v>
      </c>
      <c r="G28" s="117"/>
      <c r="H28" s="4"/>
      <c r="I28" s="4">
        <v>5</v>
      </c>
      <c r="J28" s="4">
        <v>6</v>
      </c>
      <c r="K28" s="4">
        <v>7</v>
      </c>
      <c r="L28" s="4"/>
      <c r="M28" s="4"/>
      <c r="N28" s="4"/>
      <c r="O28" s="4"/>
      <c r="P28" s="4"/>
      <c r="Q28" s="4"/>
      <c r="R28" s="4"/>
      <c r="S28" s="4"/>
      <c r="T28" s="4"/>
      <c r="U28" s="4"/>
      <c r="V28" s="5"/>
      <c r="W28" s="119">
        <f t="shared" si="6"/>
        <v>18</v>
      </c>
      <c r="X28" s="127">
        <f t="shared" si="7"/>
        <v>3</v>
      </c>
      <c r="Y28" s="130"/>
      <c r="Z28" s="132"/>
      <c r="AA28" s="6">
        <v>0.7833333333333333</v>
      </c>
      <c r="AB28" s="6">
        <v>0.7708333333333334</v>
      </c>
      <c r="AC28" s="6">
        <v>0.7673611111111112</v>
      </c>
      <c r="AD28" s="6"/>
      <c r="AE28" s="6"/>
      <c r="AF28" s="6"/>
      <c r="AG28" s="6"/>
      <c r="AH28" s="6"/>
      <c r="AI28" s="6"/>
      <c r="AJ28" s="6"/>
      <c r="AK28" s="6"/>
      <c r="AL28" s="6"/>
      <c r="AM28" s="180"/>
    </row>
    <row r="29" spans="1:39" ht="12.75">
      <c r="A29" s="3">
        <v>8</v>
      </c>
      <c r="B29" s="4" t="s">
        <v>25</v>
      </c>
      <c r="C29" s="114" t="s">
        <v>63</v>
      </c>
      <c r="D29" s="299">
        <v>1976</v>
      </c>
      <c r="E29" s="115" t="s">
        <v>60</v>
      </c>
      <c r="F29" s="129">
        <f t="shared" si="4"/>
        <v>0.8006944444444444</v>
      </c>
      <c r="G29" s="117">
        <v>5</v>
      </c>
      <c r="H29" s="4"/>
      <c r="I29" s="4">
        <v>3</v>
      </c>
      <c r="J29" s="4">
        <v>5</v>
      </c>
      <c r="K29" s="4">
        <v>3</v>
      </c>
      <c r="L29" s="4"/>
      <c r="M29" s="4"/>
      <c r="N29" s="4"/>
      <c r="O29" s="4"/>
      <c r="P29" s="4"/>
      <c r="Q29" s="4"/>
      <c r="R29" s="4"/>
      <c r="S29" s="4"/>
      <c r="T29" s="4"/>
      <c r="U29" s="4"/>
      <c r="V29" s="5">
        <f>SUM(G29:U29)</f>
        <v>16</v>
      </c>
      <c r="W29" s="119">
        <f t="shared" si="6"/>
        <v>16</v>
      </c>
      <c r="X29" s="127">
        <f t="shared" si="7"/>
        <v>4</v>
      </c>
      <c r="Y29" s="121">
        <v>0.813888888888889</v>
      </c>
      <c r="Z29" s="6"/>
      <c r="AA29" s="6">
        <v>0.8222222222222223</v>
      </c>
      <c r="AB29" s="6">
        <v>0.8006944444444444</v>
      </c>
      <c r="AC29" s="6">
        <v>0.8118055555555556</v>
      </c>
      <c r="AD29" s="6"/>
      <c r="AE29" s="6"/>
      <c r="AF29" s="6"/>
      <c r="AG29" s="6"/>
      <c r="AH29" s="6"/>
      <c r="AI29" s="6"/>
      <c r="AJ29" s="6"/>
      <c r="AK29" s="6"/>
      <c r="AL29" s="6"/>
      <c r="AM29" s="180"/>
    </row>
    <row r="30" spans="1:39" ht="12.75">
      <c r="A30" s="3">
        <v>9</v>
      </c>
      <c r="B30" s="4" t="s">
        <v>25</v>
      </c>
      <c r="C30" s="114" t="s">
        <v>65</v>
      </c>
      <c r="D30" s="299">
        <v>1975</v>
      </c>
      <c r="E30" s="115" t="s">
        <v>66</v>
      </c>
      <c r="F30" s="129">
        <f t="shared" si="4"/>
        <v>0.8284722222222222</v>
      </c>
      <c r="G30" s="117"/>
      <c r="H30" s="4">
        <v>5</v>
      </c>
      <c r="I30" s="4"/>
      <c r="J30" s="4">
        <v>2</v>
      </c>
      <c r="K30" s="4">
        <v>4</v>
      </c>
      <c r="L30" s="4"/>
      <c r="M30" s="4"/>
      <c r="N30" s="4"/>
      <c r="O30" s="4"/>
      <c r="P30" s="4"/>
      <c r="Q30" s="4"/>
      <c r="R30" s="4"/>
      <c r="S30" s="4"/>
      <c r="T30" s="4"/>
      <c r="U30" s="4"/>
      <c r="V30" s="5">
        <f>SUM(G30:U30)</f>
        <v>11</v>
      </c>
      <c r="W30" s="119">
        <f t="shared" si="6"/>
        <v>11</v>
      </c>
      <c r="X30" s="127">
        <f t="shared" si="7"/>
        <v>3</v>
      </c>
      <c r="Y30" s="7"/>
      <c r="Z30" s="132">
        <v>0.9243055555555556</v>
      </c>
      <c r="AA30" s="6"/>
      <c r="AB30" s="6">
        <v>0.8368055555555555</v>
      </c>
      <c r="AC30" s="6">
        <v>0.8284722222222222</v>
      </c>
      <c r="AD30" s="6"/>
      <c r="AE30" s="6"/>
      <c r="AF30" s="6"/>
      <c r="AG30" s="6"/>
      <c r="AH30" s="6"/>
      <c r="AI30" s="6"/>
      <c r="AJ30" s="6"/>
      <c r="AK30" s="6"/>
      <c r="AL30" s="6"/>
      <c r="AM30" s="180"/>
    </row>
    <row r="31" spans="1:39" ht="12.75">
      <c r="A31" s="167">
        <v>10</v>
      </c>
      <c r="B31" s="4" t="s">
        <v>25</v>
      </c>
      <c r="C31" s="114" t="s">
        <v>77</v>
      </c>
      <c r="D31" s="299">
        <v>1973</v>
      </c>
      <c r="E31" s="115" t="s">
        <v>60</v>
      </c>
      <c r="F31" s="129">
        <f t="shared" si="4"/>
        <v>0.8645833333333334</v>
      </c>
      <c r="G31" s="117">
        <v>2</v>
      </c>
      <c r="H31" s="4">
        <v>6</v>
      </c>
      <c r="I31" s="4">
        <v>1</v>
      </c>
      <c r="J31" s="4">
        <v>1</v>
      </c>
      <c r="K31" s="4">
        <v>1</v>
      </c>
      <c r="L31" s="4"/>
      <c r="M31" s="4"/>
      <c r="N31" s="4"/>
      <c r="O31" s="4"/>
      <c r="P31" s="4"/>
      <c r="Q31" s="4"/>
      <c r="R31" s="4"/>
      <c r="S31" s="4"/>
      <c r="T31" s="4"/>
      <c r="U31" s="4"/>
      <c r="V31" s="5">
        <f>SUM(G31:U31)</f>
        <v>11</v>
      </c>
      <c r="W31" s="119">
        <f t="shared" si="6"/>
        <v>11</v>
      </c>
      <c r="X31" s="120">
        <f t="shared" si="7"/>
        <v>5</v>
      </c>
      <c r="Y31" s="121">
        <v>0.9138888888888889</v>
      </c>
      <c r="Z31" s="6">
        <v>0.9208333333333334</v>
      </c>
      <c r="AA31" s="6">
        <v>0.8805555555555555</v>
      </c>
      <c r="AB31" s="6">
        <v>0.8645833333333334</v>
      </c>
      <c r="AC31" s="6">
        <v>0.8826388888888889</v>
      </c>
      <c r="AD31" s="6"/>
      <c r="AE31" s="6"/>
      <c r="AF31" s="6"/>
      <c r="AG31" s="6"/>
      <c r="AH31" s="6"/>
      <c r="AI31" s="6"/>
      <c r="AJ31" s="6"/>
      <c r="AK31" s="6"/>
      <c r="AL31" s="6"/>
      <c r="AM31" s="180"/>
    </row>
    <row r="32" spans="1:39" ht="12.75">
      <c r="A32" s="3">
        <v>11</v>
      </c>
      <c r="B32" s="4" t="s">
        <v>25</v>
      </c>
      <c r="C32" s="114" t="s">
        <v>151</v>
      </c>
      <c r="D32" s="299">
        <v>1976</v>
      </c>
      <c r="E32" s="181"/>
      <c r="F32" s="129">
        <f t="shared" si="4"/>
        <v>0.7930555555555556</v>
      </c>
      <c r="G32" s="117">
        <v>8</v>
      </c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5">
        <f>SUM(G32:U32)</f>
        <v>8</v>
      </c>
      <c r="W32" s="119">
        <f t="shared" si="6"/>
        <v>8</v>
      </c>
      <c r="X32" s="127">
        <f t="shared" si="7"/>
        <v>1</v>
      </c>
      <c r="Y32" s="121">
        <v>0.7930555555555556</v>
      </c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180"/>
    </row>
    <row r="33" spans="1:39" ht="12.75">
      <c r="A33" s="182">
        <v>12</v>
      </c>
      <c r="B33" s="4" t="s">
        <v>25</v>
      </c>
      <c r="C33" s="183" t="s">
        <v>152</v>
      </c>
      <c r="D33" s="301">
        <v>1973</v>
      </c>
      <c r="E33" s="135" t="s">
        <v>153</v>
      </c>
      <c r="F33" s="129">
        <f t="shared" si="4"/>
        <v>0.7694444444444444</v>
      </c>
      <c r="G33" s="117"/>
      <c r="H33" s="4"/>
      <c r="I33" s="4">
        <v>6</v>
      </c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5"/>
      <c r="W33" s="119">
        <f t="shared" si="6"/>
        <v>6</v>
      </c>
      <c r="X33" s="127">
        <f t="shared" si="7"/>
        <v>1</v>
      </c>
      <c r="Y33" s="130"/>
      <c r="Z33" s="132"/>
      <c r="AA33" s="6">
        <v>0.7694444444444444</v>
      </c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180"/>
    </row>
    <row r="34" spans="1:39" ht="12.75">
      <c r="A34" s="184">
        <v>13</v>
      </c>
      <c r="B34" s="4" t="s">
        <v>25</v>
      </c>
      <c r="C34" s="183" t="s">
        <v>154</v>
      </c>
      <c r="D34" s="301">
        <v>1979</v>
      </c>
      <c r="E34" s="135" t="s">
        <v>45</v>
      </c>
      <c r="F34" s="185" t="s">
        <v>155</v>
      </c>
      <c r="G34" s="117">
        <v>1</v>
      </c>
      <c r="H34" s="4">
        <v>3</v>
      </c>
      <c r="I34" s="4"/>
      <c r="J34" s="4">
        <v>1</v>
      </c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5">
        <f>SUM(G34:U34)</f>
        <v>5</v>
      </c>
      <c r="W34" s="119">
        <f t="shared" si="6"/>
        <v>5</v>
      </c>
      <c r="X34" s="127">
        <f t="shared" si="7"/>
        <v>3</v>
      </c>
      <c r="Y34" s="186" t="s">
        <v>156</v>
      </c>
      <c r="Z34" s="187" t="s">
        <v>155</v>
      </c>
      <c r="AA34" s="6"/>
      <c r="AB34" s="187" t="s">
        <v>157</v>
      </c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180"/>
    </row>
    <row r="35" spans="1:39" ht="12.75">
      <c r="A35" s="182">
        <v>14</v>
      </c>
      <c r="B35" s="4" t="s">
        <v>25</v>
      </c>
      <c r="C35" s="134" t="s">
        <v>158</v>
      </c>
      <c r="D35" s="301">
        <v>1977</v>
      </c>
      <c r="E35" s="135"/>
      <c r="F35" s="188">
        <f>MIN(Y35:AM35)</f>
        <v>0.9298611111111111</v>
      </c>
      <c r="G35" s="138"/>
      <c r="H35" s="139">
        <v>4</v>
      </c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139"/>
      <c r="V35" s="140">
        <f>SUM(G35:U35)</f>
        <v>4</v>
      </c>
      <c r="W35" s="119">
        <f t="shared" si="6"/>
        <v>4</v>
      </c>
      <c r="X35" s="127">
        <f t="shared" si="7"/>
        <v>1</v>
      </c>
      <c r="Y35" s="189"/>
      <c r="Z35" s="190">
        <v>0.9298611111111111</v>
      </c>
      <c r="AA35" s="142"/>
      <c r="AB35" s="142"/>
      <c r="AC35" s="142"/>
      <c r="AD35" s="142"/>
      <c r="AE35" s="142"/>
      <c r="AF35" s="142"/>
      <c r="AG35" s="142"/>
      <c r="AH35" s="142"/>
      <c r="AI35" s="142"/>
      <c r="AJ35" s="142"/>
      <c r="AK35" s="142"/>
      <c r="AL35" s="142"/>
      <c r="AM35" s="191"/>
    </row>
    <row r="36" spans="1:39" ht="12.75">
      <c r="A36" s="182">
        <v>15</v>
      </c>
      <c r="B36" s="4" t="s">
        <v>25</v>
      </c>
      <c r="C36" s="183" t="s">
        <v>88</v>
      </c>
      <c r="D36" s="301">
        <v>1970</v>
      </c>
      <c r="E36" s="135"/>
      <c r="F36" s="129">
        <f>MIN(Y36:AM36)</f>
        <v>0.9340277777777778</v>
      </c>
      <c r="G36" s="138"/>
      <c r="H36" s="139"/>
      <c r="I36" s="139">
        <v>1</v>
      </c>
      <c r="J36" s="139">
        <v>1</v>
      </c>
      <c r="K36" s="139">
        <v>1</v>
      </c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40"/>
      <c r="W36" s="119">
        <f t="shared" si="6"/>
        <v>3</v>
      </c>
      <c r="X36" s="127">
        <f t="shared" si="7"/>
        <v>3</v>
      </c>
      <c r="Y36" s="141"/>
      <c r="Z36" s="190"/>
      <c r="AA36" s="190">
        <v>0.9840277777777778</v>
      </c>
      <c r="AB36" s="142">
        <v>0.9770833333333333</v>
      </c>
      <c r="AC36" s="142">
        <v>0.9340277777777778</v>
      </c>
      <c r="AD36" s="142"/>
      <c r="AE36" s="142"/>
      <c r="AF36" s="142"/>
      <c r="AG36" s="142"/>
      <c r="AH36" s="142"/>
      <c r="AI36" s="142"/>
      <c r="AJ36" s="142"/>
      <c r="AK36" s="142"/>
      <c r="AL36" s="142"/>
      <c r="AM36" s="191"/>
    </row>
    <row r="37" spans="1:39" ht="12.75">
      <c r="A37" s="182">
        <v>16</v>
      </c>
      <c r="B37" s="4" t="s">
        <v>25</v>
      </c>
      <c r="C37" s="183" t="s">
        <v>74</v>
      </c>
      <c r="D37" s="306">
        <v>1977</v>
      </c>
      <c r="E37" s="135" t="s">
        <v>75</v>
      </c>
      <c r="F37" s="129">
        <f>MIN(Y37:AM37)</f>
        <v>0.8756944444444444</v>
      </c>
      <c r="G37" s="138"/>
      <c r="H37" s="139"/>
      <c r="I37" s="139"/>
      <c r="J37" s="139">
        <v>1</v>
      </c>
      <c r="K37" s="139">
        <v>1</v>
      </c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40"/>
      <c r="W37" s="119">
        <f t="shared" si="6"/>
        <v>2</v>
      </c>
      <c r="X37" s="127">
        <f t="shared" si="7"/>
        <v>2</v>
      </c>
      <c r="Y37" s="141"/>
      <c r="Z37" s="190"/>
      <c r="AA37" s="190"/>
      <c r="AB37" s="142">
        <v>0.9138888888888889</v>
      </c>
      <c r="AC37" s="142">
        <v>0.8756944444444444</v>
      </c>
      <c r="AD37" s="142"/>
      <c r="AE37" s="142"/>
      <c r="AF37" s="142"/>
      <c r="AG37" s="142"/>
      <c r="AH37" s="142"/>
      <c r="AI37" s="142"/>
      <c r="AJ37" s="142"/>
      <c r="AK37" s="142"/>
      <c r="AL37" s="142"/>
      <c r="AM37" s="191"/>
    </row>
    <row r="38" spans="1:39" ht="12.75">
      <c r="A38" s="182">
        <v>17</v>
      </c>
      <c r="B38" s="4" t="s">
        <v>25</v>
      </c>
      <c r="C38" s="192" t="s">
        <v>107</v>
      </c>
      <c r="D38" s="306">
        <v>1979</v>
      </c>
      <c r="E38" s="193" t="s">
        <v>60</v>
      </c>
      <c r="F38" s="194" t="s">
        <v>108</v>
      </c>
      <c r="G38" s="138"/>
      <c r="H38" s="139"/>
      <c r="I38" s="139"/>
      <c r="J38" s="139"/>
      <c r="K38" s="139">
        <v>1</v>
      </c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40"/>
      <c r="W38" s="119">
        <f t="shared" si="6"/>
        <v>1</v>
      </c>
      <c r="X38" s="127">
        <f t="shared" si="7"/>
        <v>1</v>
      </c>
      <c r="Y38" s="141"/>
      <c r="Z38" s="190"/>
      <c r="AA38" s="143"/>
      <c r="AB38" s="142"/>
      <c r="AC38" s="187" t="s">
        <v>108</v>
      </c>
      <c r="AD38" s="142"/>
      <c r="AE38" s="142"/>
      <c r="AF38" s="142"/>
      <c r="AG38" s="142"/>
      <c r="AH38" s="142"/>
      <c r="AI38" s="142"/>
      <c r="AJ38" s="142"/>
      <c r="AK38" s="142"/>
      <c r="AL38" s="142"/>
      <c r="AM38" s="191"/>
    </row>
    <row r="39" spans="1:39" ht="12.75">
      <c r="A39" s="195">
        <v>17</v>
      </c>
      <c r="B39" s="196"/>
      <c r="C39" s="148"/>
      <c r="D39" s="303"/>
      <c r="E39" s="149"/>
      <c r="F39" s="150"/>
      <c r="G39" s="151">
        <f>SUM(COUNTIF(G22:G38,"&gt;-1"))</f>
        <v>10</v>
      </c>
      <c r="H39" s="152">
        <f>SUM(COUNTIF(H22:H38,"&gt;-1"))</f>
        <v>8</v>
      </c>
      <c r="I39" s="152">
        <f>SUM(COUNTIF(I22:I38,"&gt;-1"))</f>
        <v>11</v>
      </c>
      <c r="J39" s="152">
        <f>SUM(COUNTIF(J22:J38,"&gt;-1"))</f>
        <v>13</v>
      </c>
      <c r="K39" s="152">
        <f>SUM(COUNTIF(K22:K38,"&gt;-1"))</f>
        <v>13</v>
      </c>
      <c r="L39" s="152"/>
      <c r="M39" s="152"/>
      <c r="N39" s="152"/>
      <c r="O39" s="152"/>
      <c r="P39" s="152"/>
      <c r="Q39" s="152"/>
      <c r="R39" s="152"/>
      <c r="S39" s="152"/>
      <c r="T39" s="152"/>
      <c r="U39" s="152"/>
      <c r="V39" s="197">
        <f>SUM(W22:W30)/10</f>
        <v>23.8</v>
      </c>
      <c r="W39" s="154"/>
      <c r="X39" s="155"/>
      <c r="Y39" s="151"/>
      <c r="Z39" s="152"/>
      <c r="AA39" s="152"/>
      <c r="AB39" s="152"/>
      <c r="AC39" s="152"/>
      <c r="AD39" s="152"/>
      <c r="AE39" s="152"/>
      <c r="AF39" s="152"/>
      <c r="AG39" s="152"/>
      <c r="AH39" s="152"/>
      <c r="AI39" s="152"/>
      <c r="AJ39" s="152"/>
      <c r="AK39" s="152"/>
      <c r="AL39" s="152"/>
      <c r="AM39" s="198"/>
    </row>
    <row r="40" spans="1:39" ht="12.75">
      <c r="A40" s="103" t="s">
        <v>122</v>
      </c>
      <c r="B40" s="104" t="s">
        <v>20</v>
      </c>
      <c r="C40" s="105" t="s">
        <v>17</v>
      </c>
      <c r="D40" s="298" t="s">
        <v>123</v>
      </c>
      <c r="E40" s="106" t="s">
        <v>124</v>
      </c>
      <c r="F40" s="107" t="s">
        <v>125</v>
      </c>
      <c r="G40" s="108">
        <v>1</v>
      </c>
      <c r="H40" s="104">
        <v>2</v>
      </c>
      <c r="I40" s="104">
        <v>3</v>
      </c>
      <c r="J40" s="104">
        <v>4</v>
      </c>
      <c r="K40" s="104">
        <v>5</v>
      </c>
      <c r="L40" s="104">
        <v>6</v>
      </c>
      <c r="M40" s="104">
        <v>7</v>
      </c>
      <c r="N40" s="104">
        <v>8</v>
      </c>
      <c r="O40" s="104">
        <v>9</v>
      </c>
      <c r="P40" s="104">
        <v>10</v>
      </c>
      <c r="Q40" s="104">
        <v>11</v>
      </c>
      <c r="R40" s="104">
        <v>12</v>
      </c>
      <c r="S40" s="104">
        <v>13</v>
      </c>
      <c r="T40" s="104">
        <v>14</v>
      </c>
      <c r="U40" s="104">
        <v>15</v>
      </c>
      <c r="V40" s="105" t="s">
        <v>126</v>
      </c>
      <c r="W40" s="109" t="s">
        <v>127</v>
      </c>
      <c r="X40" s="110" t="s">
        <v>16</v>
      </c>
      <c r="Y40" s="111" t="s">
        <v>128</v>
      </c>
      <c r="Z40" s="112" t="s">
        <v>129</v>
      </c>
      <c r="AA40" s="112" t="s">
        <v>130</v>
      </c>
      <c r="AB40" s="112" t="s">
        <v>131</v>
      </c>
      <c r="AC40" s="112" t="s">
        <v>132</v>
      </c>
      <c r="AD40" s="112" t="s">
        <v>133</v>
      </c>
      <c r="AE40" s="112" t="s">
        <v>134</v>
      </c>
      <c r="AF40" s="112" t="s">
        <v>135</v>
      </c>
      <c r="AG40" s="112" t="s">
        <v>136</v>
      </c>
      <c r="AH40" s="112" t="s">
        <v>137</v>
      </c>
      <c r="AI40" s="112" t="s">
        <v>138</v>
      </c>
      <c r="AJ40" s="112" t="s">
        <v>139</v>
      </c>
      <c r="AK40" s="112" t="s">
        <v>140</v>
      </c>
      <c r="AL40" s="112" t="s">
        <v>141</v>
      </c>
      <c r="AM40" s="113" t="s">
        <v>142</v>
      </c>
    </row>
    <row r="41" spans="1:39" ht="12.75">
      <c r="A41" s="167">
        <v>1</v>
      </c>
      <c r="B41" s="168" t="s">
        <v>26</v>
      </c>
      <c r="C41" s="199" t="s">
        <v>37</v>
      </c>
      <c r="D41" s="305">
        <v>1969</v>
      </c>
      <c r="E41" s="170" t="s">
        <v>38</v>
      </c>
      <c r="F41" s="200">
        <f aca="true" t="shared" si="8" ref="F41:F56">MIN(Y41:AM41)</f>
        <v>0.6930555555555555</v>
      </c>
      <c r="G41" s="201">
        <v>10</v>
      </c>
      <c r="H41" s="173">
        <v>10</v>
      </c>
      <c r="I41" s="173">
        <v>10</v>
      </c>
      <c r="J41" s="173">
        <v>10</v>
      </c>
      <c r="K41" s="173">
        <v>10</v>
      </c>
      <c r="L41" s="168"/>
      <c r="M41" s="168"/>
      <c r="N41" s="168"/>
      <c r="O41" s="168"/>
      <c r="P41" s="168"/>
      <c r="Q41" s="168"/>
      <c r="R41" s="168"/>
      <c r="S41" s="168"/>
      <c r="T41" s="168"/>
      <c r="U41" s="168"/>
      <c r="V41" s="174">
        <f aca="true" t="shared" si="9" ref="V41:V57">SUM(G41:U41)</f>
        <v>50</v>
      </c>
      <c r="W41" s="202">
        <f aca="true" t="shared" si="10" ref="W41:W57">IF(COUNTIF(G41:U41,"&gt;=0")&lt;11,SUM(G41:U41),SUM(LARGE(G41:U41,1),LARGE(G41:U41,2),LARGE(G41:U41,3),LARGE(G41:U41,4),LARGE(G41:U41,5),LARGE(G41:U41,6),LARGE(G41:U41,7),LARGE(G41:U41,8),LARGE(G41:U41,9),LARGE(G41:U41,10)))</f>
        <v>50</v>
      </c>
      <c r="X41" s="176">
        <f aca="true" t="shared" si="11" ref="X41:X57">SUM(COUNTIF(G41:U41,"&gt;-1"))</f>
        <v>5</v>
      </c>
      <c r="Y41" s="177">
        <v>0.7312500000000001</v>
      </c>
      <c r="Z41" s="178">
        <v>0.7381944444444444</v>
      </c>
      <c r="AA41" s="178">
        <v>0.6930555555555555</v>
      </c>
      <c r="AB41" s="178">
        <v>0.6951388888888889</v>
      </c>
      <c r="AC41" s="178">
        <v>0.6930555555555555</v>
      </c>
      <c r="AD41" s="178"/>
      <c r="AE41" s="178"/>
      <c r="AF41" s="178"/>
      <c r="AG41" s="178"/>
      <c r="AH41" s="178"/>
      <c r="AI41" s="178"/>
      <c r="AJ41" s="178"/>
      <c r="AK41" s="178"/>
      <c r="AL41" s="178"/>
      <c r="AM41" s="179"/>
    </row>
    <row r="42" spans="1:39" ht="12.75">
      <c r="A42" s="3">
        <v>2</v>
      </c>
      <c r="B42" s="4" t="s">
        <v>26</v>
      </c>
      <c r="C42" s="114" t="s">
        <v>44</v>
      </c>
      <c r="D42" s="299">
        <v>1964</v>
      </c>
      <c r="E42" s="115" t="s">
        <v>45</v>
      </c>
      <c r="F42" s="129">
        <f t="shared" si="8"/>
        <v>0.7208333333333333</v>
      </c>
      <c r="G42" s="117">
        <v>9</v>
      </c>
      <c r="H42" s="4">
        <v>9</v>
      </c>
      <c r="I42" s="4">
        <v>8</v>
      </c>
      <c r="J42" s="4">
        <v>8</v>
      </c>
      <c r="K42" s="4">
        <v>8</v>
      </c>
      <c r="L42" s="4"/>
      <c r="M42" s="4"/>
      <c r="N42" s="4"/>
      <c r="O42" s="4"/>
      <c r="P42" s="4"/>
      <c r="Q42" s="4"/>
      <c r="R42" s="4"/>
      <c r="S42" s="4"/>
      <c r="T42" s="4"/>
      <c r="U42" s="4"/>
      <c r="V42" s="5">
        <f t="shared" si="9"/>
        <v>42</v>
      </c>
      <c r="W42" s="119">
        <f t="shared" si="10"/>
        <v>42</v>
      </c>
      <c r="X42" s="120">
        <f t="shared" si="11"/>
        <v>5</v>
      </c>
      <c r="Y42" s="121">
        <v>0.7430555555555555</v>
      </c>
      <c r="Z42" s="6">
        <v>0.7625000000000001</v>
      </c>
      <c r="AA42" s="6">
        <v>0.7208333333333333</v>
      </c>
      <c r="AB42" s="6">
        <v>0.7388888888888889</v>
      </c>
      <c r="AC42" s="6">
        <v>0.7361111111111112</v>
      </c>
      <c r="AD42" s="6"/>
      <c r="AE42" s="6"/>
      <c r="AF42" s="6"/>
      <c r="AG42" s="6"/>
      <c r="AH42" s="6"/>
      <c r="AI42" s="6"/>
      <c r="AJ42" s="6"/>
      <c r="AK42" s="6"/>
      <c r="AL42" s="6"/>
      <c r="AM42" s="180"/>
    </row>
    <row r="43" spans="1:39" ht="12.75">
      <c r="A43" s="3">
        <v>3</v>
      </c>
      <c r="B43" s="4" t="s">
        <v>26</v>
      </c>
      <c r="C43" s="114" t="s">
        <v>59</v>
      </c>
      <c r="D43" s="299">
        <v>1967</v>
      </c>
      <c r="E43" s="115" t="s">
        <v>60</v>
      </c>
      <c r="F43" s="129">
        <f t="shared" si="8"/>
        <v>0.7736111111111111</v>
      </c>
      <c r="G43" s="117">
        <v>7</v>
      </c>
      <c r="H43" s="4">
        <v>7</v>
      </c>
      <c r="I43" s="4">
        <v>5</v>
      </c>
      <c r="J43" s="4">
        <v>7</v>
      </c>
      <c r="K43" s="4">
        <v>5</v>
      </c>
      <c r="L43" s="4"/>
      <c r="M43" s="4"/>
      <c r="N43" s="4"/>
      <c r="O43" s="4"/>
      <c r="P43" s="4"/>
      <c r="Q43" s="4"/>
      <c r="R43" s="4"/>
      <c r="S43" s="4"/>
      <c r="T43" s="4"/>
      <c r="U43" s="4"/>
      <c r="V43" s="5">
        <f t="shared" si="9"/>
        <v>31</v>
      </c>
      <c r="W43" s="119">
        <f t="shared" si="10"/>
        <v>31</v>
      </c>
      <c r="X43" s="120">
        <f t="shared" si="11"/>
        <v>5</v>
      </c>
      <c r="Y43" s="121">
        <v>0.8097222222222222</v>
      </c>
      <c r="Z43" s="6">
        <v>0.8479166666666668</v>
      </c>
      <c r="AA43" s="6">
        <v>0.7895833333333333</v>
      </c>
      <c r="AB43" s="6">
        <v>0.7736111111111111</v>
      </c>
      <c r="AC43" s="6">
        <v>0.7916666666666666</v>
      </c>
      <c r="AD43" s="6"/>
      <c r="AE43" s="6"/>
      <c r="AF43" s="6"/>
      <c r="AG43" s="6"/>
      <c r="AH43" s="6"/>
      <c r="AI43" s="6"/>
      <c r="AJ43" s="6"/>
      <c r="AK43" s="6"/>
      <c r="AL43" s="6"/>
      <c r="AM43" s="180"/>
    </row>
    <row r="44" spans="1:39" ht="12.75">
      <c r="A44" s="3">
        <v>4</v>
      </c>
      <c r="B44" s="4" t="s">
        <v>26</v>
      </c>
      <c r="C44" s="114" t="s">
        <v>40</v>
      </c>
      <c r="D44" s="299">
        <v>1962</v>
      </c>
      <c r="E44" s="181" t="s">
        <v>41</v>
      </c>
      <c r="F44" s="116">
        <f t="shared" si="8"/>
        <v>0.6944444444444445</v>
      </c>
      <c r="G44" s="117"/>
      <c r="H44" s="4"/>
      <c r="I44" s="4">
        <v>9</v>
      </c>
      <c r="J44" s="4">
        <v>9</v>
      </c>
      <c r="K44" s="4">
        <v>9</v>
      </c>
      <c r="L44" s="4"/>
      <c r="M44" s="4"/>
      <c r="N44" s="4"/>
      <c r="O44" s="4"/>
      <c r="P44" s="4"/>
      <c r="Q44" s="4"/>
      <c r="R44" s="4"/>
      <c r="S44" s="4"/>
      <c r="T44" s="4"/>
      <c r="U44" s="4"/>
      <c r="V44" s="5">
        <f t="shared" si="9"/>
        <v>27</v>
      </c>
      <c r="W44" s="119">
        <f t="shared" si="10"/>
        <v>27</v>
      </c>
      <c r="X44" s="127">
        <f t="shared" si="11"/>
        <v>3</v>
      </c>
      <c r="Y44" s="130"/>
      <c r="Z44" s="6"/>
      <c r="AA44" s="6">
        <v>0.7062499999999999</v>
      </c>
      <c r="AB44" s="6">
        <v>0.7000000000000001</v>
      </c>
      <c r="AC44" s="6">
        <v>0.6944444444444445</v>
      </c>
      <c r="AD44" s="6"/>
      <c r="AE44" s="6"/>
      <c r="AF44" s="6"/>
      <c r="AG44" s="6"/>
      <c r="AH44" s="6"/>
      <c r="AI44" s="6"/>
      <c r="AJ44" s="6"/>
      <c r="AK44" s="6"/>
      <c r="AL44" s="6"/>
      <c r="AM44" s="180"/>
    </row>
    <row r="45" spans="1:39" ht="12.75">
      <c r="A45" s="3">
        <v>5</v>
      </c>
      <c r="B45" s="4" t="s">
        <v>26</v>
      </c>
      <c r="C45" s="114" t="s">
        <v>52</v>
      </c>
      <c r="D45" s="299">
        <v>1968</v>
      </c>
      <c r="E45" s="115" t="s">
        <v>45</v>
      </c>
      <c r="F45" s="129">
        <f t="shared" si="8"/>
        <v>0.751388888888889</v>
      </c>
      <c r="G45" s="117">
        <v>8</v>
      </c>
      <c r="H45" s="4"/>
      <c r="I45" s="4">
        <v>3</v>
      </c>
      <c r="J45" s="4">
        <v>6</v>
      </c>
      <c r="K45" s="4">
        <v>7</v>
      </c>
      <c r="L45" s="4"/>
      <c r="M45" s="4"/>
      <c r="N45" s="4"/>
      <c r="O45" s="4"/>
      <c r="P45" s="4"/>
      <c r="Q45" s="4"/>
      <c r="R45" s="4"/>
      <c r="S45" s="4"/>
      <c r="T45" s="4"/>
      <c r="U45" s="4"/>
      <c r="V45" s="5">
        <f t="shared" si="9"/>
        <v>24</v>
      </c>
      <c r="W45" s="119">
        <f t="shared" si="10"/>
        <v>24</v>
      </c>
      <c r="X45" s="127">
        <f t="shared" si="11"/>
        <v>4</v>
      </c>
      <c r="Y45" s="121">
        <v>0.751388888888889</v>
      </c>
      <c r="Z45" s="6"/>
      <c r="AA45" s="6">
        <v>0.8013888888888889</v>
      </c>
      <c r="AB45" s="6">
        <v>0.7833333333333333</v>
      </c>
      <c r="AC45" s="6">
        <v>0.7583333333333333</v>
      </c>
      <c r="AD45" s="6"/>
      <c r="AE45" s="6"/>
      <c r="AF45" s="6"/>
      <c r="AG45" s="6"/>
      <c r="AH45" s="6"/>
      <c r="AI45" s="6"/>
      <c r="AJ45" s="6"/>
      <c r="AK45" s="6"/>
      <c r="AL45" s="6"/>
      <c r="AM45" s="180"/>
    </row>
    <row r="46" spans="1:39" ht="12.75">
      <c r="A46" s="3">
        <v>6</v>
      </c>
      <c r="B46" s="4" t="s">
        <v>26</v>
      </c>
      <c r="C46" s="114" t="s">
        <v>159</v>
      </c>
      <c r="D46" s="299">
        <v>1968</v>
      </c>
      <c r="E46" s="128" t="s">
        <v>56</v>
      </c>
      <c r="F46" s="129">
        <f t="shared" si="8"/>
        <v>0.80625</v>
      </c>
      <c r="G46" s="117">
        <v>6</v>
      </c>
      <c r="H46" s="4">
        <v>8</v>
      </c>
      <c r="I46" s="4">
        <v>2</v>
      </c>
      <c r="J46" s="4">
        <v>3</v>
      </c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5">
        <f t="shared" si="9"/>
        <v>19</v>
      </c>
      <c r="W46" s="119">
        <f t="shared" si="10"/>
        <v>19</v>
      </c>
      <c r="X46" s="127">
        <f t="shared" si="11"/>
        <v>4</v>
      </c>
      <c r="Y46" s="121">
        <v>0.8326388888888889</v>
      </c>
      <c r="Z46" s="6">
        <v>0.8347222222222223</v>
      </c>
      <c r="AA46" s="6">
        <v>0.80625</v>
      </c>
      <c r="AB46" s="6">
        <v>0.8388888888888889</v>
      </c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180"/>
    </row>
    <row r="47" spans="1:39" ht="12.75">
      <c r="A47" s="3">
        <v>7</v>
      </c>
      <c r="B47" s="4" t="s">
        <v>26</v>
      </c>
      <c r="C47" s="114" t="s">
        <v>160</v>
      </c>
      <c r="D47" s="299">
        <v>1962</v>
      </c>
      <c r="E47" s="115" t="s">
        <v>161</v>
      </c>
      <c r="F47" s="129">
        <f t="shared" si="8"/>
        <v>0.8444444444444444</v>
      </c>
      <c r="G47" s="117">
        <v>4</v>
      </c>
      <c r="H47" s="4">
        <v>5</v>
      </c>
      <c r="I47" s="4">
        <v>1</v>
      </c>
      <c r="J47" s="4">
        <v>2</v>
      </c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5">
        <f t="shared" si="9"/>
        <v>12</v>
      </c>
      <c r="W47" s="119">
        <f t="shared" si="10"/>
        <v>12</v>
      </c>
      <c r="X47" s="127">
        <f t="shared" si="11"/>
        <v>4</v>
      </c>
      <c r="Y47" s="121">
        <v>0.9111111111111111</v>
      </c>
      <c r="Z47" s="6">
        <v>0.8868055555555556</v>
      </c>
      <c r="AA47" s="6">
        <v>0.8444444444444444</v>
      </c>
      <c r="AB47" s="6">
        <v>0.8527777777777777</v>
      </c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180"/>
    </row>
    <row r="48" spans="1:39" ht="12.75">
      <c r="A48" s="3">
        <v>8</v>
      </c>
      <c r="B48" s="4" t="s">
        <v>26</v>
      </c>
      <c r="C48" s="114" t="s">
        <v>162</v>
      </c>
      <c r="D48" s="299">
        <v>1968</v>
      </c>
      <c r="E48" s="115" t="s">
        <v>45</v>
      </c>
      <c r="F48" s="129">
        <f t="shared" si="8"/>
        <v>0.8305555555555556</v>
      </c>
      <c r="G48" s="117"/>
      <c r="H48" s="4">
        <v>6</v>
      </c>
      <c r="I48" s="4">
        <v>1</v>
      </c>
      <c r="J48" s="4">
        <v>4</v>
      </c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5">
        <f t="shared" si="9"/>
        <v>11</v>
      </c>
      <c r="W48" s="119">
        <f t="shared" si="10"/>
        <v>11</v>
      </c>
      <c r="X48" s="127">
        <f t="shared" si="11"/>
        <v>3</v>
      </c>
      <c r="Y48" s="203"/>
      <c r="Z48" s="132">
        <v>0.8548611111111111</v>
      </c>
      <c r="AA48" s="6">
        <v>0.8305555555555556</v>
      </c>
      <c r="AB48" s="6">
        <v>0.8368055555555555</v>
      </c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180"/>
    </row>
    <row r="49" spans="1:39" ht="12.75">
      <c r="A49" s="3">
        <v>9</v>
      </c>
      <c r="B49" s="4" t="s">
        <v>26</v>
      </c>
      <c r="C49" s="131" t="s">
        <v>54</v>
      </c>
      <c r="D49" s="299">
        <v>1962</v>
      </c>
      <c r="E49" s="115"/>
      <c r="F49" s="129">
        <f t="shared" si="8"/>
        <v>0.7729166666666667</v>
      </c>
      <c r="G49" s="117"/>
      <c r="H49" s="4"/>
      <c r="I49" s="4">
        <v>4</v>
      </c>
      <c r="J49" s="4"/>
      <c r="K49" s="4">
        <v>6</v>
      </c>
      <c r="L49" s="4"/>
      <c r="M49" s="4"/>
      <c r="N49" s="4"/>
      <c r="O49" s="4"/>
      <c r="P49" s="4"/>
      <c r="Q49" s="4"/>
      <c r="R49" s="4"/>
      <c r="S49" s="4"/>
      <c r="T49" s="4"/>
      <c r="U49" s="4"/>
      <c r="V49" s="5">
        <f t="shared" si="9"/>
        <v>10</v>
      </c>
      <c r="W49" s="119">
        <f t="shared" si="10"/>
        <v>10</v>
      </c>
      <c r="X49" s="127">
        <f t="shared" si="11"/>
        <v>2</v>
      </c>
      <c r="Y49" s="130"/>
      <c r="Z49" s="132"/>
      <c r="AA49" s="6">
        <v>0.7937500000000001</v>
      </c>
      <c r="AB49" s="6"/>
      <c r="AC49" s="6">
        <v>0.7729166666666667</v>
      </c>
      <c r="AD49" s="6"/>
      <c r="AE49" s="6"/>
      <c r="AF49" s="6"/>
      <c r="AG49" s="6"/>
      <c r="AH49" s="6"/>
      <c r="AI49" s="6"/>
      <c r="AJ49" s="6"/>
      <c r="AK49" s="6"/>
      <c r="AL49" s="6"/>
      <c r="AM49" s="180"/>
    </row>
    <row r="50" spans="1:39" ht="12.75">
      <c r="A50" s="182">
        <v>10</v>
      </c>
      <c r="B50" s="4" t="s">
        <v>26</v>
      </c>
      <c r="C50" s="204" t="s">
        <v>69</v>
      </c>
      <c r="D50" s="299">
        <v>1960</v>
      </c>
      <c r="E50" s="115" t="s">
        <v>70</v>
      </c>
      <c r="F50" s="129">
        <f t="shared" si="8"/>
        <v>0.8291666666666666</v>
      </c>
      <c r="G50" s="117"/>
      <c r="H50" s="4"/>
      <c r="I50" s="4">
        <v>1</v>
      </c>
      <c r="J50" s="4">
        <v>5</v>
      </c>
      <c r="K50" s="4">
        <v>3</v>
      </c>
      <c r="L50" s="4"/>
      <c r="M50" s="4"/>
      <c r="N50" s="4"/>
      <c r="O50" s="4"/>
      <c r="P50" s="4"/>
      <c r="Q50" s="4"/>
      <c r="R50" s="4"/>
      <c r="S50" s="4"/>
      <c r="T50" s="4"/>
      <c r="U50" s="4"/>
      <c r="V50" s="5">
        <f t="shared" si="9"/>
        <v>9</v>
      </c>
      <c r="W50" s="119">
        <f t="shared" si="10"/>
        <v>9</v>
      </c>
      <c r="X50" s="127">
        <f t="shared" si="11"/>
        <v>3</v>
      </c>
      <c r="Y50" s="130"/>
      <c r="Z50" s="132"/>
      <c r="AA50" s="6">
        <v>0.8388888888888889</v>
      </c>
      <c r="AB50" s="6">
        <v>0.8291666666666666</v>
      </c>
      <c r="AC50" s="6">
        <v>0.84375</v>
      </c>
      <c r="AD50" s="6"/>
      <c r="AE50" s="6"/>
      <c r="AF50" s="6"/>
      <c r="AG50" s="6"/>
      <c r="AH50" s="6"/>
      <c r="AI50" s="6"/>
      <c r="AJ50" s="6"/>
      <c r="AK50" s="6"/>
      <c r="AL50" s="6"/>
      <c r="AM50" s="180"/>
    </row>
    <row r="51" spans="1:39" ht="12.75">
      <c r="A51" s="182">
        <v>11</v>
      </c>
      <c r="B51" s="4" t="s">
        <v>26</v>
      </c>
      <c r="C51" s="134" t="s">
        <v>67</v>
      </c>
      <c r="D51" s="301">
        <v>1960</v>
      </c>
      <c r="E51" s="205"/>
      <c r="F51" s="129">
        <f t="shared" si="8"/>
        <v>0.8326388888888889</v>
      </c>
      <c r="G51" s="117"/>
      <c r="H51" s="4">
        <v>4</v>
      </c>
      <c r="I51" s="4"/>
      <c r="J51" s="4"/>
      <c r="K51" s="4">
        <v>4</v>
      </c>
      <c r="L51" s="4"/>
      <c r="M51" s="4"/>
      <c r="N51" s="4"/>
      <c r="O51" s="4"/>
      <c r="P51" s="4"/>
      <c r="Q51" s="4"/>
      <c r="R51" s="4"/>
      <c r="S51" s="4"/>
      <c r="T51" s="4"/>
      <c r="U51" s="4"/>
      <c r="V51" s="5">
        <f t="shared" si="9"/>
        <v>8</v>
      </c>
      <c r="W51" s="119">
        <f t="shared" si="10"/>
        <v>8</v>
      </c>
      <c r="X51" s="127">
        <f t="shared" si="11"/>
        <v>2</v>
      </c>
      <c r="Y51" s="130"/>
      <c r="Z51" s="132">
        <v>0.9006944444444445</v>
      </c>
      <c r="AA51" s="6"/>
      <c r="AB51" s="6"/>
      <c r="AC51" s="6">
        <v>0.8326388888888889</v>
      </c>
      <c r="AD51" s="6"/>
      <c r="AE51" s="6"/>
      <c r="AF51" s="6"/>
      <c r="AG51" s="6"/>
      <c r="AH51" s="6"/>
      <c r="AI51" s="6"/>
      <c r="AJ51" s="6"/>
      <c r="AK51" s="6"/>
      <c r="AL51" s="6"/>
      <c r="AM51" s="180"/>
    </row>
    <row r="52" spans="1:39" ht="12.75">
      <c r="A52" s="182">
        <v>12</v>
      </c>
      <c r="B52" s="4" t="s">
        <v>26</v>
      </c>
      <c r="C52" s="183" t="s">
        <v>163</v>
      </c>
      <c r="D52" s="301">
        <v>1968</v>
      </c>
      <c r="E52" s="135" t="s">
        <v>164</v>
      </c>
      <c r="F52" s="129">
        <f t="shared" si="8"/>
        <v>0.8847222222222223</v>
      </c>
      <c r="G52" s="117">
        <v>5</v>
      </c>
      <c r="H52" s="4">
        <v>3</v>
      </c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5">
        <f t="shared" si="9"/>
        <v>8</v>
      </c>
      <c r="W52" s="119">
        <f t="shared" si="10"/>
        <v>8</v>
      </c>
      <c r="X52" s="127">
        <f t="shared" si="11"/>
        <v>2</v>
      </c>
      <c r="Y52" s="121">
        <v>0.8847222222222223</v>
      </c>
      <c r="Z52" s="6">
        <v>0.9277777777777777</v>
      </c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180"/>
    </row>
    <row r="53" spans="1:39" ht="12.75">
      <c r="A53" s="182">
        <v>13</v>
      </c>
      <c r="B53" s="4" t="s">
        <v>26</v>
      </c>
      <c r="C53" s="134" t="s">
        <v>165</v>
      </c>
      <c r="D53" s="301">
        <v>1963</v>
      </c>
      <c r="E53" s="135" t="s">
        <v>36</v>
      </c>
      <c r="F53" s="129">
        <f t="shared" si="8"/>
        <v>0.7423611111111111</v>
      </c>
      <c r="G53" s="117"/>
      <c r="H53" s="4"/>
      <c r="I53" s="4">
        <v>7</v>
      </c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5">
        <f t="shared" si="9"/>
        <v>7</v>
      </c>
      <c r="W53" s="119">
        <f t="shared" si="10"/>
        <v>7</v>
      </c>
      <c r="X53" s="127">
        <f t="shared" si="11"/>
        <v>1</v>
      </c>
      <c r="Y53" s="130"/>
      <c r="Z53" s="132"/>
      <c r="AA53" s="6">
        <v>0.7423611111111111</v>
      </c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180"/>
    </row>
    <row r="54" spans="1:39" ht="12.75">
      <c r="A54" s="182">
        <v>14</v>
      </c>
      <c r="B54" s="4" t="s">
        <v>26</v>
      </c>
      <c r="C54" s="134" t="s">
        <v>166</v>
      </c>
      <c r="D54" s="301">
        <v>1965</v>
      </c>
      <c r="E54" s="135"/>
      <c r="F54" s="129">
        <f t="shared" si="8"/>
        <v>0.7666666666666666</v>
      </c>
      <c r="G54" s="117"/>
      <c r="H54" s="4"/>
      <c r="I54" s="4">
        <v>6</v>
      </c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5">
        <f t="shared" si="9"/>
        <v>6</v>
      </c>
      <c r="W54" s="119">
        <f t="shared" si="10"/>
        <v>6</v>
      </c>
      <c r="X54" s="127">
        <f t="shared" si="11"/>
        <v>1</v>
      </c>
      <c r="Y54" s="130"/>
      <c r="Z54" s="132"/>
      <c r="AA54" s="6">
        <v>0.7666666666666666</v>
      </c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180"/>
    </row>
    <row r="55" spans="1:39" ht="12.75">
      <c r="A55" s="182">
        <v>15</v>
      </c>
      <c r="B55" s="4" t="s">
        <v>26</v>
      </c>
      <c r="C55" s="134" t="s">
        <v>73</v>
      </c>
      <c r="D55" s="301">
        <v>1964</v>
      </c>
      <c r="E55" s="205" t="s">
        <v>60</v>
      </c>
      <c r="F55" s="129">
        <f t="shared" si="8"/>
        <v>0.8569444444444444</v>
      </c>
      <c r="G55" s="117"/>
      <c r="H55" s="4"/>
      <c r="I55" s="4">
        <v>1</v>
      </c>
      <c r="J55" s="4">
        <v>1</v>
      </c>
      <c r="K55" s="4">
        <v>2</v>
      </c>
      <c r="L55" s="4"/>
      <c r="M55" s="4"/>
      <c r="N55" s="4"/>
      <c r="O55" s="4"/>
      <c r="P55" s="4"/>
      <c r="Q55" s="4"/>
      <c r="R55" s="4"/>
      <c r="S55" s="4"/>
      <c r="T55" s="4"/>
      <c r="U55" s="4"/>
      <c r="V55" s="5">
        <f t="shared" si="9"/>
        <v>4</v>
      </c>
      <c r="W55" s="119">
        <f t="shared" si="10"/>
        <v>4</v>
      </c>
      <c r="X55" s="127">
        <f t="shared" si="11"/>
        <v>3</v>
      </c>
      <c r="Y55" s="130"/>
      <c r="Z55" s="132"/>
      <c r="AA55" s="6">
        <v>0.8715277777777778</v>
      </c>
      <c r="AB55" s="6">
        <v>0.8819444444444445</v>
      </c>
      <c r="AC55" s="6">
        <v>0.8569444444444444</v>
      </c>
      <c r="AD55" s="6"/>
      <c r="AE55" s="6"/>
      <c r="AF55" s="6"/>
      <c r="AG55" s="6"/>
      <c r="AH55" s="6"/>
      <c r="AI55" s="6"/>
      <c r="AJ55" s="6"/>
      <c r="AK55" s="6"/>
      <c r="AL55" s="6"/>
      <c r="AM55" s="180"/>
    </row>
    <row r="56" spans="1:39" ht="12.75">
      <c r="A56" s="182">
        <v>16</v>
      </c>
      <c r="B56" s="4" t="s">
        <v>26</v>
      </c>
      <c r="C56" s="134" t="s">
        <v>76</v>
      </c>
      <c r="D56" s="301">
        <v>1965</v>
      </c>
      <c r="E56" s="181"/>
      <c r="F56" s="129">
        <f t="shared" si="8"/>
        <v>0.8791666666666668</v>
      </c>
      <c r="G56" s="117"/>
      <c r="H56" s="4"/>
      <c r="I56" s="4">
        <v>1</v>
      </c>
      <c r="J56" s="4">
        <v>1</v>
      </c>
      <c r="K56" s="4">
        <v>1</v>
      </c>
      <c r="L56" s="4"/>
      <c r="M56" s="4"/>
      <c r="N56" s="4"/>
      <c r="O56" s="4"/>
      <c r="P56" s="4"/>
      <c r="Q56" s="4"/>
      <c r="R56" s="4"/>
      <c r="S56" s="4"/>
      <c r="T56" s="4"/>
      <c r="U56" s="4"/>
      <c r="V56" s="5">
        <f t="shared" si="9"/>
        <v>3</v>
      </c>
      <c r="W56" s="119">
        <f t="shared" si="10"/>
        <v>3</v>
      </c>
      <c r="X56" s="127">
        <f t="shared" si="11"/>
        <v>3</v>
      </c>
      <c r="Y56" s="130"/>
      <c r="Z56" s="132"/>
      <c r="AA56" s="6">
        <v>0.9097222222222222</v>
      </c>
      <c r="AB56" s="6">
        <v>0.9187500000000001</v>
      </c>
      <c r="AC56" s="6">
        <v>0.8791666666666668</v>
      </c>
      <c r="AD56" s="6"/>
      <c r="AE56" s="6"/>
      <c r="AF56" s="6"/>
      <c r="AG56" s="6"/>
      <c r="AH56" s="6"/>
      <c r="AI56" s="6"/>
      <c r="AJ56" s="6"/>
      <c r="AK56" s="6"/>
      <c r="AL56" s="6"/>
      <c r="AM56" s="180"/>
    </row>
    <row r="57" spans="1:39" ht="12.75">
      <c r="A57" s="182">
        <v>17</v>
      </c>
      <c r="B57" s="4" t="s">
        <v>26</v>
      </c>
      <c r="C57" s="206" t="s">
        <v>167</v>
      </c>
      <c r="D57" s="299">
        <v>1968</v>
      </c>
      <c r="E57" s="115"/>
      <c r="F57" s="185" t="s">
        <v>168</v>
      </c>
      <c r="G57" s="117"/>
      <c r="H57" s="4"/>
      <c r="I57" s="4">
        <v>1</v>
      </c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5">
        <f t="shared" si="9"/>
        <v>1</v>
      </c>
      <c r="W57" s="119">
        <f t="shared" si="10"/>
        <v>1</v>
      </c>
      <c r="X57" s="127">
        <f t="shared" si="11"/>
        <v>1</v>
      </c>
      <c r="Y57" s="130"/>
      <c r="Z57" s="132"/>
      <c r="AA57" s="187" t="s">
        <v>168</v>
      </c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180"/>
    </row>
    <row r="58" spans="1:39" ht="12.75">
      <c r="A58" s="3">
        <v>18</v>
      </c>
      <c r="B58" s="168" t="s">
        <v>26</v>
      </c>
      <c r="C58" s="131"/>
      <c r="D58" s="299"/>
      <c r="E58" s="115"/>
      <c r="F58" s="129"/>
      <c r="G58" s="117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5">
        <f>SUM(G58:U58)</f>
        <v>0</v>
      </c>
      <c r="W58" s="119"/>
      <c r="X58" s="127"/>
      <c r="Y58" s="130"/>
      <c r="Z58" s="132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180"/>
    </row>
    <row r="59" spans="1:39" ht="12.75">
      <c r="A59" s="146">
        <v>17</v>
      </c>
      <c r="B59" s="147"/>
      <c r="C59" s="148"/>
      <c r="D59" s="303"/>
      <c r="E59" s="149"/>
      <c r="F59" s="150"/>
      <c r="G59" s="151">
        <f>SUM(COUNTIF(G41:G58,"&gt;-1"))</f>
        <v>7</v>
      </c>
      <c r="H59" s="152">
        <f>SUM(COUNTIF(H41:H58,"&gt;-1"))</f>
        <v>8</v>
      </c>
      <c r="I59" s="152">
        <f>SUM(COUNTIF(I41:I58,"&gt;-1"))</f>
        <v>15</v>
      </c>
      <c r="J59" s="152">
        <f>SUM(COUNTIF(J41:J58,"&gt;-1"))</f>
        <v>11</v>
      </c>
      <c r="K59" s="152">
        <f>SUM(COUNTIF(K41:K58,"&gt;-1"))</f>
        <v>10</v>
      </c>
      <c r="L59" s="152"/>
      <c r="M59" s="152"/>
      <c r="N59" s="152"/>
      <c r="O59" s="152"/>
      <c r="P59" s="152"/>
      <c r="Q59" s="152"/>
      <c r="R59" s="152"/>
      <c r="S59" s="152"/>
      <c r="T59" s="152"/>
      <c r="U59" s="152"/>
      <c r="V59" s="197">
        <f>SUM(W41:W50)/10</f>
        <v>23.5</v>
      </c>
      <c r="W59" s="154"/>
      <c r="X59" s="155"/>
      <c r="Y59" s="207"/>
      <c r="Z59" s="208"/>
      <c r="AA59" s="152"/>
      <c r="AB59" s="209"/>
      <c r="AC59" s="209"/>
      <c r="AD59" s="209"/>
      <c r="AE59" s="209"/>
      <c r="AF59" s="209"/>
      <c r="AG59" s="209"/>
      <c r="AH59" s="209"/>
      <c r="AI59" s="209"/>
      <c r="AJ59" s="209"/>
      <c r="AK59" s="209"/>
      <c r="AL59" s="209"/>
      <c r="AM59" s="198"/>
    </row>
    <row r="60" spans="1:39" ht="12.75">
      <c r="A60" s="103" t="s">
        <v>122</v>
      </c>
      <c r="B60" s="104" t="s">
        <v>20</v>
      </c>
      <c r="C60" s="105" t="s">
        <v>17</v>
      </c>
      <c r="D60" s="298" t="s">
        <v>123</v>
      </c>
      <c r="E60" s="106" t="s">
        <v>124</v>
      </c>
      <c r="F60" s="107" t="s">
        <v>125</v>
      </c>
      <c r="G60" s="108">
        <v>1</v>
      </c>
      <c r="H60" s="104">
        <v>2</v>
      </c>
      <c r="I60" s="104">
        <v>3</v>
      </c>
      <c r="J60" s="104">
        <v>4</v>
      </c>
      <c r="K60" s="104">
        <v>5</v>
      </c>
      <c r="L60" s="104">
        <v>6</v>
      </c>
      <c r="M60" s="104">
        <v>7</v>
      </c>
      <c r="N60" s="104">
        <v>8</v>
      </c>
      <c r="O60" s="104">
        <v>9</v>
      </c>
      <c r="P60" s="104">
        <v>10</v>
      </c>
      <c r="Q60" s="104">
        <v>11</v>
      </c>
      <c r="R60" s="104">
        <v>12</v>
      </c>
      <c r="S60" s="104">
        <v>13</v>
      </c>
      <c r="T60" s="104">
        <v>14</v>
      </c>
      <c r="U60" s="104">
        <v>15</v>
      </c>
      <c r="V60" s="105" t="s">
        <v>126</v>
      </c>
      <c r="W60" s="109" t="s">
        <v>127</v>
      </c>
      <c r="X60" s="110" t="s">
        <v>16</v>
      </c>
      <c r="Y60" s="111" t="s">
        <v>128</v>
      </c>
      <c r="Z60" s="112" t="s">
        <v>129</v>
      </c>
      <c r="AA60" s="112" t="s">
        <v>130</v>
      </c>
      <c r="AB60" s="112" t="s">
        <v>131</v>
      </c>
      <c r="AC60" s="112" t="s">
        <v>132</v>
      </c>
      <c r="AD60" s="112" t="s">
        <v>133</v>
      </c>
      <c r="AE60" s="112" t="s">
        <v>134</v>
      </c>
      <c r="AF60" s="112" t="s">
        <v>135</v>
      </c>
      <c r="AG60" s="112" t="s">
        <v>136</v>
      </c>
      <c r="AH60" s="112" t="s">
        <v>137</v>
      </c>
      <c r="AI60" s="112" t="s">
        <v>138</v>
      </c>
      <c r="AJ60" s="112" t="s">
        <v>139</v>
      </c>
      <c r="AK60" s="112" t="s">
        <v>140</v>
      </c>
      <c r="AL60" s="112" t="s">
        <v>141</v>
      </c>
      <c r="AM60" s="113" t="s">
        <v>142</v>
      </c>
    </row>
    <row r="61" spans="1:39" ht="12.75">
      <c r="A61" s="167">
        <v>1</v>
      </c>
      <c r="B61" s="168" t="s">
        <v>27</v>
      </c>
      <c r="C61" s="169" t="s">
        <v>46</v>
      </c>
      <c r="D61" s="305">
        <v>1955</v>
      </c>
      <c r="E61" s="170" t="s">
        <v>47</v>
      </c>
      <c r="F61" s="200">
        <f>MIN(Y61:AM61)</f>
        <v>0.6930555555555555</v>
      </c>
      <c r="G61" s="201">
        <v>10</v>
      </c>
      <c r="H61" s="173">
        <v>10</v>
      </c>
      <c r="I61" s="168"/>
      <c r="J61" s="173">
        <v>10</v>
      </c>
      <c r="K61" s="173">
        <v>10</v>
      </c>
      <c r="L61" s="168"/>
      <c r="M61" s="168"/>
      <c r="N61" s="168"/>
      <c r="O61" s="168"/>
      <c r="P61" s="168"/>
      <c r="Q61" s="168"/>
      <c r="R61" s="168"/>
      <c r="S61" s="168"/>
      <c r="T61" s="168"/>
      <c r="U61" s="168"/>
      <c r="V61" s="174">
        <f aca="true" t="shared" si="12" ref="V61:V68">SUM(G61:U61)</f>
        <v>40</v>
      </c>
      <c r="W61" s="175">
        <f aca="true" t="shared" si="13" ref="W61:W71">IF(COUNTIF(G61:U61,"&gt;=0")&lt;11,SUM(G61:U61),SUM(LARGE(G61:U61,1),LARGE(G61:U61,2),LARGE(G61:U61,3),LARGE(G61:U61,4),LARGE(G61:U61,5),LARGE(G61:U61,6),LARGE(G61:U61,7),LARGE(G61:U61,8),LARGE(G61:U61,9),LARGE(G61:U61,10)))</f>
        <v>40</v>
      </c>
      <c r="X61" s="210">
        <f aca="true" t="shared" si="14" ref="X61:X71">SUM(COUNTIF(G61:U61,"&gt;-1"))</f>
        <v>4</v>
      </c>
      <c r="Y61" s="177">
        <v>0.7416666666666667</v>
      </c>
      <c r="Z61" s="178">
        <v>0.7618055555555556</v>
      </c>
      <c r="AA61" s="178"/>
      <c r="AB61" s="178">
        <v>0.6930555555555555</v>
      </c>
      <c r="AC61" s="178">
        <v>0.7409722222222223</v>
      </c>
      <c r="AD61" s="178"/>
      <c r="AE61" s="178"/>
      <c r="AF61" s="178"/>
      <c r="AG61" s="178"/>
      <c r="AH61" s="178"/>
      <c r="AI61" s="178"/>
      <c r="AJ61" s="178"/>
      <c r="AK61" s="178"/>
      <c r="AL61" s="178"/>
      <c r="AM61" s="179"/>
    </row>
    <row r="62" spans="1:39" ht="12.75">
      <c r="A62" s="3">
        <v>2</v>
      </c>
      <c r="B62" s="4" t="s">
        <v>27</v>
      </c>
      <c r="C62" s="114" t="s">
        <v>55</v>
      </c>
      <c r="D62" s="299">
        <v>1959</v>
      </c>
      <c r="E62" s="115" t="s">
        <v>56</v>
      </c>
      <c r="F62" s="171">
        <f>MIN(Y62:AM62)</f>
        <v>0.775</v>
      </c>
      <c r="G62" s="117">
        <v>9</v>
      </c>
      <c r="H62" s="4"/>
      <c r="I62" s="4">
        <v>8</v>
      </c>
      <c r="J62" s="4">
        <v>8</v>
      </c>
      <c r="K62" s="4">
        <v>9</v>
      </c>
      <c r="L62" s="4"/>
      <c r="M62" s="4"/>
      <c r="N62" s="4"/>
      <c r="O62" s="4"/>
      <c r="P62" s="4"/>
      <c r="Q62" s="4"/>
      <c r="R62" s="4"/>
      <c r="S62" s="4"/>
      <c r="T62" s="4"/>
      <c r="U62" s="4"/>
      <c r="V62" s="5">
        <f t="shared" si="12"/>
        <v>34</v>
      </c>
      <c r="W62" s="119">
        <f t="shared" si="13"/>
        <v>34</v>
      </c>
      <c r="X62" s="127">
        <f t="shared" si="14"/>
        <v>4</v>
      </c>
      <c r="Y62" s="121">
        <v>0.8388888888888889</v>
      </c>
      <c r="Z62" s="6"/>
      <c r="AA62" s="133" t="s">
        <v>169</v>
      </c>
      <c r="AB62" s="6">
        <v>0.7902777777777777</v>
      </c>
      <c r="AC62" s="6">
        <v>0.775</v>
      </c>
      <c r="AD62" s="6"/>
      <c r="AE62" s="6"/>
      <c r="AF62" s="6"/>
      <c r="AG62" s="6"/>
      <c r="AH62" s="6"/>
      <c r="AI62" s="6"/>
      <c r="AJ62" s="6"/>
      <c r="AK62" s="6"/>
      <c r="AL62" s="6"/>
      <c r="AM62" s="180"/>
    </row>
    <row r="63" spans="1:39" ht="12.75">
      <c r="A63" s="3">
        <v>3</v>
      </c>
      <c r="B63" s="4" t="s">
        <v>27</v>
      </c>
      <c r="C63" s="131" t="s">
        <v>80</v>
      </c>
      <c r="D63" s="299">
        <v>1955</v>
      </c>
      <c r="E63" s="115" t="s">
        <v>45</v>
      </c>
      <c r="F63" s="171">
        <f>MIN(Y63:AM63)</f>
        <v>0.8923611111111112</v>
      </c>
      <c r="G63" s="117">
        <v>8</v>
      </c>
      <c r="H63" s="4">
        <v>8</v>
      </c>
      <c r="I63" s="4">
        <v>6</v>
      </c>
      <c r="J63" s="4"/>
      <c r="K63" s="4">
        <v>8</v>
      </c>
      <c r="L63" s="4"/>
      <c r="M63" s="4"/>
      <c r="N63" s="4"/>
      <c r="O63" s="4"/>
      <c r="P63" s="4"/>
      <c r="Q63" s="4"/>
      <c r="R63" s="4"/>
      <c r="S63" s="4"/>
      <c r="T63" s="4"/>
      <c r="U63" s="4"/>
      <c r="V63" s="5">
        <f t="shared" si="12"/>
        <v>30</v>
      </c>
      <c r="W63" s="119">
        <f t="shared" si="13"/>
        <v>30</v>
      </c>
      <c r="X63" s="127">
        <f t="shared" si="14"/>
        <v>4</v>
      </c>
      <c r="Y63" s="121">
        <v>0.936111111111111</v>
      </c>
      <c r="Z63" s="133" t="s">
        <v>170</v>
      </c>
      <c r="AA63" s="6">
        <v>0.9069444444444444</v>
      </c>
      <c r="AB63" s="6"/>
      <c r="AC63" s="6">
        <v>0.8923611111111112</v>
      </c>
      <c r="AD63" s="6"/>
      <c r="AE63" s="6"/>
      <c r="AF63" s="6"/>
      <c r="AG63" s="6"/>
      <c r="AH63" s="6"/>
      <c r="AI63" s="6"/>
      <c r="AJ63" s="6"/>
      <c r="AK63" s="6"/>
      <c r="AL63" s="6"/>
      <c r="AM63" s="180"/>
    </row>
    <row r="64" spans="1:39" ht="12.75">
      <c r="A64" s="3">
        <v>4</v>
      </c>
      <c r="B64" s="4" t="s">
        <v>27</v>
      </c>
      <c r="C64" s="131" t="s">
        <v>92</v>
      </c>
      <c r="D64" s="299">
        <v>1953</v>
      </c>
      <c r="E64" s="115" t="s">
        <v>45</v>
      </c>
      <c r="F64" s="171">
        <f>MIN(Y64:AM64)</f>
        <v>0.99375</v>
      </c>
      <c r="G64" s="117">
        <v>4</v>
      </c>
      <c r="H64" s="4">
        <v>5</v>
      </c>
      <c r="I64" s="4">
        <v>5</v>
      </c>
      <c r="J64" s="4">
        <v>7</v>
      </c>
      <c r="K64" s="4">
        <v>7</v>
      </c>
      <c r="L64" s="4"/>
      <c r="M64" s="4"/>
      <c r="N64" s="4"/>
      <c r="O64" s="4"/>
      <c r="P64" s="4"/>
      <c r="Q64" s="4"/>
      <c r="R64" s="4"/>
      <c r="S64" s="4"/>
      <c r="T64" s="4"/>
      <c r="U64" s="4"/>
      <c r="V64" s="5">
        <f t="shared" si="12"/>
        <v>28</v>
      </c>
      <c r="W64" s="119">
        <f t="shared" si="13"/>
        <v>28</v>
      </c>
      <c r="X64" s="120">
        <f t="shared" si="14"/>
        <v>5</v>
      </c>
      <c r="Y64" s="186" t="s">
        <v>171</v>
      </c>
      <c r="Z64" s="187" t="s">
        <v>172</v>
      </c>
      <c r="AA64" s="187" t="s">
        <v>173</v>
      </c>
      <c r="AB64" s="187" t="s">
        <v>174</v>
      </c>
      <c r="AC64" s="6">
        <v>0.99375</v>
      </c>
      <c r="AD64" s="6"/>
      <c r="AE64" s="6"/>
      <c r="AF64" s="6"/>
      <c r="AG64" s="6"/>
      <c r="AH64" s="6"/>
      <c r="AI64" s="6"/>
      <c r="AJ64" s="6"/>
      <c r="AK64" s="6"/>
      <c r="AL64" s="6"/>
      <c r="AM64" s="180"/>
    </row>
    <row r="65" spans="1:39" ht="12.75">
      <c r="A65" s="3">
        <v>5</v>
      </c>
      <c r="B65" s="4" t="s">
        <v>27</v>
      </c>
      <c r="C65" s="114" t="s">
        <v>101</v>
      </c>
      <c r="D65" s="299">
        <v>1958</v>
      </c>
      <c r="E65" s="115"/>
      <c r="F65" s="211" t="s">
        <v>102</v>
      </c>
      <c r="G65" s="117">
        <v>5</v>
      </c>
      <c r="H65" s="4">
        <v>6</v>
      </c>
      <c r="I65" s="4">
        <v>3</v>
      </c>
      <c r="J65" s="4">
        <v>6</v>
      </c>
      <c r="K65" s="4">
        <v>6</v>
      </c>
      <c r="L65" s="4"/>
      <c r="M65" s="4"/>
      <c r="N65" s="4"/>
      <c r="O65" s="4"/>
      <c r="P65" s="4"/>
      <c r="Q65" s="4"/>
      <c r="R65" s="4"/>
      <c r="S65" s="4"/>
      <c r="T65" s="4"/>
      <c r="U65" s="4"/>
      <c r="V65" s="5">
        <f t="shared" si="12"/>
        <v>26</v>
      </c>
      <c r="W65" s="119">
        <f t="shared" si="13"/>
        <v>26</v>
      </c>
      <c r="X65" s="120">
        <f t="shared" si="14"/>
        <v>5</v>
      </c>
      <c r="Y65" s="186" t="s">
        <v>175</v>
      </c>
      <c r="Z65" s="187" t="s">
        <v>176</v>
      </c>
      <c r="AA65" s="187" t="s">
        <v>177</v>
      </c>
      <c r="AB65" s="187" t="s">
        <v>104</v>
      </c>
      <c r="AC65" s="133" t="s">
        <v>102</v>
      </c>
      <c r="AD65" s="6"/>
      <c r="AE65" s="6"/>
      <c r="AF65" s="133"/>
      <c r="AG65" s="6"/>
      <c r="AH65" s="6"/>
      <c r="AI65" s="6"/>
      <c r="AJ65" s="133"/>
      <c r="AK65" s="6"/>
      <c r="AL65" s="6"/>
      <c r="AM65" s="212"/>
    </row>
    <row r="66" spans="1:39" ht="12.75">
      <c r="A66" s="3">
        <v>6</v>
      </c>
      <c r="B66" s="4" t="s">
        <v>27</v>
      </c>
      <c r="C66" s="114" t="s">
        <v>178</v>
      </c>
      <c r="D66" s="299">
        <v>1950</v>
      </c>
      <c r="E66" s="115" t="s">
        <v>36</v>
      </c>
      <c r="F66" s="213">
        <f>MIN(Y66:AM66)</f>
        <v>0.8569444444444444</v>
      </c>
      <c r="G66" s="214"/>
      <c r="H66" s="4">
        <v>9</v>
      </c>
      <c r="I66" s="4">
        <v>7</v>
      </c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5">
        <f t="shared" si="12"/>
        <v>16</v>
      </c>
      <c r="W66" s="119">
        <f t="shared" si="13"/>
        <v>16</v>
      </c>
      <c r="X66" s="127">
        <f t="shared" si="14"/>
        <v>2</v>
      </c>
      <c r="Y66" s="130"/>
      <c r="Z66" s="6">
        <v>0.8902777777777778</v>
      </c>
      <c r="AA66" s="6">
        <v>0.8569444444444444</v>
      </c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180"/>
    </row>
    <row r="67" spans="1:39" ht="12.75">
      <c r="A67" s="3">
        <v>7</v>
      </c>
      <c r="B67" s="4" t="s">
        <v>27</v>
      </c>
      <c r="C67" s="131" t="s">
        <v>98</v>
      </c>
      <c r="D67" s="299">
        <v>1953</v>
      </c>
      <c r="E67" s="115" t="s">
        <v>100</v>
      </c>
      <c r="F67" s="215" t="s">
        <v>99</v>
      </c>
      <c r="G67" s="117">
        <v>6</v>
      </c>
      <c r="H67" s="4"/>
      <c r="I67" s="4">
        <v>4</v>
      </c>
      <c r="J67" s="4"/>
      <c r="K67" s="4">
        <v>5</v>
      </c>
      <c r="L67" s="4"/>
      <c r="M67" s="4"/>
      <c r="N67" s="4"/>
      <c r="O67" s="4"/>
      <c r="P67" s="4"/>
      <c r="Q67" s="4"/>
      <c r="R67" s="4"/>
      <c r="S67" s="4"/>
      <c r="T67" s="4"/>
      <c r="U67" s="4"/>
      <c r="V67" s="5">
        <f t="shared" si="12"/>
        <v>15</v>
      </c>
      <c r="W67" s="119">
        <f t="shared" si="13"/>
        <v>15</v>
      </c>
      <c r="X67" s="127">
        <f t="shared" si="14"/>
        <v>3</v>
      </c>
      <c r="Y67" s="186" t="s">
        <v>179</v>
      </c>
      <c r="Z67" s="133"/>
      <c r="AA67" s="187" t="s">
        <v>104</v>
      </c>
      <c r="AB67" s="6"/>
      <c r="AC67" s="133" t="s">
        <v>99</v>
      </c>
      <c r="AD67" s="6"/>
      <c r="AE67" s="133"/>
      <c r="AF67" s="6"/>
      <c r="AG67" s="133"/>
      <c r="AH67" s="133"/>
      <c r="AI67" s="133"/>
      <c r="AJ67" s="6"/>
      <c r="AK67" s="133"/>
      <c r="AL67" s="133"/>
      <c r="AM67" s="212"/>
    </row>
    <row r="68" spans="1:39" ht="12.75">
      <c r="A68" s="3">
        <v>8</v>
      </c>
      <c r="B68" s="4" t="s">
        <v>27</v>
      </c>
      <c r="C68" s="131" t="s">
        <v>180</v>
      </c>
      <c r="D68" s="299">
        <v>1952</v>
      </c>
      <c r="E68" s="115" t="s">
        <v>45</v>
      </c>
      <c r="F68" s="129">
        <f>MIN(Y68:AM68)</f>
        <v>0.9381944444444444</v>
      </c>
      <c r="G68" s="117">
        <v>7</v>
      </c>
      <c r="H68" s="4">
        <v>7</v>
      </c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5">
        <f t="shared" si="12"/>
        <v>14</v>
      </c>
      <c r="W68" s="119">
        <f t="shared" si="13"/>
        <v>14</v>
      </c>
      <c r="X68" s="127">
        <f t="shared" si="14"/>
        <v>2</v>
      </c>
      <c r="Y68" s="121">
        <v>0.9381944444444444</v>
      </c>
      <c r="Z68" s="133" t="s">
        <v>181</v>
      </c>
      <c r="AA68" s="133"/>
      <c r="AB68" s="6"/>
      <c r="AC68" s="6"/>
      <c r="AD68" s="6"/>
      <c r="AE68" s="133"/>
      <c r="AF68" s="6"/>
      <c r="AG68" s="133"/>
      <c r="AH68" s="6"/>
      <c r="AI68" s="6"/>
      <c r="AJ68" s="133"/>
      <c r="AK68" s="6"/>
      <c r="AL68" s="6"/>
      <c r="AM68" s="212"/>
    </row>
    <row r="69" spans="1:39" ht="12.75">
      <c r="A69" s="3">
        <v>9</v>
      </c>
      <c r="B69" s="4" t="s">
        <v>27</v>
      </c>
      <c r="C69" s="216" t="s">
        <v>182</v>
      </c>
      <c r="D69" s="301">
        <v>1957</v>
      </c>
      <c r="E69" s="135" t="s">
        <v>183</v>
      </c>
      <c r="F69" s="171">
        <f>MIN(Y69:AM69)</f>
        <v>0.7680555555555556</v>
      </c>
      <c r="G69" s="117"/>
      <c r="H69" s="4"/>
      <c r="I69" s="126">
        <v>10</v>
      </c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5"/>
      <c r="W69" s="119">
        <f t="shared" si="13"/>
        <v>10</v>
      </c>
      <c r="X69" s="127">
        <f t="shared" si="14"/>
        <v>1</v>
      </c>
      <c r="Y69" s="186"/>
      <c r="Z69" s="133"/>
      <c r="AA69" s="6">
        <v>0.7680555555555556</v>
      </c>
      <c r="AB69" s="6"/>
      <c r="AC69" s="133"/>
      <c r="AD69" s="6"/>
      <c r="AE69" s="133"/>
      <c r="AF69" s="6"/>
      <c r="AG69" s="133"/>
      <c r="AH69" s="6"/>
      <c r="AI69" s="6"/>
      <c r="AJ69" s="133"/>
      <c r="AK69" s="6"/>
      <c r="AL69" s="6"/>
      <c r="AM69" s="212"/>
    </row>
    <row r="70" spans="1:39" ht="12.75">
      <c r="A70" s="3">
        <v>10</v>
      </c>
      <c r="B70" s="4" t="s">
        <v>27</v>
      </c>
      <c r="C70" s="131" t="s">
        <v>184</v>
      </c>
      <c r="D70" s="299">
        <v>1954</v>
      </c>
      <c r="E70" s="115" t="s">
        <v>185</v>
      </c>
      <c r="F70" s="171">
        <f>MIN(Y70:AM70)</f>
        <v>0.7854166666666668</v>
      </c>
      <c r="G70" s="117"/>
      <c r="H70" s="4"/>
      <c r="I70" s="4">
        <v>9</v>
      </c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5"/>
      <c r="W70" s="119">
        <f t="shared" si="13"/>
        <v>9</v>
      </c>
      <c r="X70" s="127">
        <f t="shared" si="14"/>
        <v>1</v>
      </c>
      <c r="Y70" s="186"/>
      <c r="Z70" s="133"/>
      <c r="AA70" s="6">
        <v>0.7854166666666668</v>
      </c>
      <c r="AB70" s="6"/>
      <c r="AC70" s="133"/>
      <c r="AD70" s="6"/>
      <c r="AE70" s="133"/>
      <c r="AF70" s="6"/>
      <c r="AG70" s="133"/>
      <c r="AH70" s="6"/>
      <c r="AI70" s="6"/>
      <c r="AJ70" s="133"/>
      <c r="AK70" s="6"/>
      <c r="AL70" s="6"/>
      <c r="AM70" s="212"/>
    </row>
    <row r="71" spans="1:39" ht="12.75">
      <c r="A71" s="3">
        <v>11</v>
      </c>
      <c r="B71" s="4" t="s">
        <v>27</v>
      </c>
      <c r="C71" s="131" t="s">
        <v>186</v>
      </c>
      <c r="D71" s="299">
        <v>1951</v>
      </c>
      <c r="E71" s="115" t="s">
        <v>187</v>
      </c>
      <c r="F71" s="171">
        <f>MIN(Y71:AM71)</f>
        <v>0.720138888888889</v>
      </c>
      <c r="G71" s="117"/>
      <c r="H71" s="4"/>
      <c r="I71" s="4"/>
      <c r="J71" s="4">
        <v>9</v>
      </c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5"/>
      <c r="W71" s="119">
        <f t="shared" si="13"/>
        <v>9</v>
      </c>
      <c r="X71" s="127">
        <f t="shared" si="14"/>
        <v>1</v>
      </c>
      <c r="Y71" s="186"/>
      <c r="Z71" s="133"/>
      <c r="AA71" s="6"/>
      <c r="AB71" s="6">
        <v>0.720138888888889</v>
      </c>
      <c r="AC71" s="133"/>
      <c r="AD71" s="6"/>
      <c r="AE71" s="133"/>
      <c r="AF71" s="6"/>
      <c r="AG71" s="133"/>
      <c r="AH71" s="6"/>
      <c r="AI71" s="6"/>
      <c r="AJ71" s="133"/>
      <c r="AK71" s="6"/>
      <c r="AL71" s="6"/>
      <c r="AM71" s="212"/>
    </row>
    <row r="72" spans="1:39" ht="12.75">
      <c r="A72" s="3">
        <v>12</v>
      </c>
      <c r="B72" s="4" t="s">
        <v>27</v>
      </c>
      <c r="C72" s="131"/>
      <c r="D72" s="299"/>
      <c r="E72" s="115"/>
      <c r="F72" s="129"/>
      <c r="G72" s="21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5"/>
      <c r="W72" s="119"/>
      <c r="X72" s="127"/>
      <c r="Y72" s="130"/>
      <c r="Z72" s="132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180"/>
    </row>
    <row r="73" spans="1:39" ht="12.75">
      <c r="A73" s="146">
        <v>11</v>
      </c>
      <c r="B73" s="147"/>
      <c r="C73" s="148"/>
      <c r="D73" s="303"/>
      <c r="E73" s="149"/>
      <c r="F73" s="150"/>
      <c r="G73" s="151">
        <f>SUM(COUNTIF(G61:G72,"&gt;-1"))</f>
        <v>7</v>
      </c>
      <c r="H73" s="152">
        <f>SUM(COUNTIF(H61:H72,"&gt;-1"))</f>
        <v>6</v>
      </c>
      <c r="I73" s="152">
        <f>SUM(COUNTIF(I61:I72,"&gt;-1"))</f>
        <v>8</v>
      </c>
      <c r="J73" s="152">
        <f>SUM(COUNTIF(J61:J72,"&gt;-1"))</f>
        <v>5</v>
      </c>
      <c r="K73" s="152">
        <f>SUM(COUNTIF(K61:K72,"&gt;-1"))</f>
        <v>6</v>
      </c>
      <c r="L73" s="152"/>
      <c r="M73" s="152"/>
      <c r="N73" s="152"/>
      <c r="O73" s="152"/>
      <c r="P73" s="152"/>
      <c r="Q73" s="152"/>
      <c r="R73" s="152"/>
      <c r="S73" s="152"/>
      <c r="T73" s="152"/>
      <c r="U73" s="152"/>
      <c r="V73" s="197"/>
      <c r="W73" s="154"/>
      <c r="X73" s="155"/>
      <c r="Y73" s="151"/>
      <c r="Z73" s="152"/>
      <c r="AA73" s="152"/>
      <c r="AB73" s="209"/>
      <c r="AC73" s="209"/>
      <c r="AD73" s="209"/>
      <c r="AE73" s="209"/>
      <c r="AF73" s="209"/>
      <c r="AG73" s="209"/>
      <c r="AH73" s="209"/>
      <c r="AI73" s="209"/>
      <c r="AJ73" s="209"/>
      <c r="AK73" s="209"/>
      <c r="AL73" s="209"/>
      <c r="AM73" s="198"/>
    </row>
    <row r="74" spans="1:39" ht="12.75">
      <c r="A74" s="103" t="s">
        <v>122</v>
      </c>
      <c r="B74" s="104" t="s">
        <v>20</v>
      </c>
      <c r="C74" s="105" t="s">
        <v>17</v>
      </c>
      <c r="D74" s="298" t="s">
        <v>123</v>
      </c>
      <c r="E74" s="106" t="s">
        <v>124</v>
      </c>
      <c r="F74" s="107" t="s">
        <v>125</v>
      </c>
      <c r="G74" s="108">
        <v>1</v>
      </c>
      <c r="H74" s="104">
        <v>2</v>
      </c>
      <c r="I74" s="104">
        <v>3</v>
      </c>
      <c r="J74" s="104">
        <v>4</v>
      </c>
      <c r="K74" s="104">
        <v>5</v>
      </c>
      <c r="L74" s="104">
        <v>6</v>
      </c>
      <c r="M74" s="104">
        <v>7</v>
      </c>
      <c r="N74" s="104">
        <v>8</v>
      </c>
      <c r="O74" s="104">
        <v>9</v>
      </c>
      <c r="P74" s="104">
        <v>10</v>
      </c>
      <c r="Q74" s="104">
        <v>11</v>
      </c>
      <c r="R74" s="104">
        <v>12</v>
      </c>
      <c r="S74" s="104">
        <v>13</v>
      </c>
      <c r="T74" s="104">
        <v>14</v>
      </c>
      <c r="U74" s="104">
        <v>15</v>
      </c>
      <c r="V74" s="105" t="s">
        <v>126</v>
      </c>
      <c r="W74" s="109" t="s">
        <v>127</v>
      </c>
      <c r="X74" s="110" t="s">
        <v>16</v>
      </c>
      <c r="Y74" s="111" t="s">
        <v>128</v>
      </c>
      <c r="Z74" s="112" t="s">
        <v>129</v>
      </c>
      <c r="AA74" s="112" t="s">
        <v>130</v>
      </c>
      <c r="AB74" s="112" t="s">
        <v>131</v>
      </c>
      <c r="AC74" s="112" t="s">
        <v>132</v>
      </c>
      <c r="AD74" s="112" t="s">
        <v>133</v>
      </c>
      <c r="AE74" s="112" t="s">
        <v>134</v>
      </c>
      <c r="AF74" s="112" t="s">
        <v>135</v>
      </c>
      <c r="AG74" s="112" t="s">
        <v>136</v>
      </c>
      <c r="AH74" s="112" t="s">
        <v>137</v>
      </c>
      <c r="AI74" s="112" t="s">
        <v>138</v>
      </c>
      <c r="AJ74" s="112" t="s">
        <v>139</v>
      </c>
      <c r="AK74" s="112" t="s">
        <v>140</v>
      </c>
      <c r="AL74" s="112" t="s">
        <v>141</v>
      </c>
      <c r="AM74" s="113" t="s">
        <v>142</v>
      </c>
    </row>
    <row r="75" spans="1:39" ht="12.75">
      <c r="A75" s="167">
        <v>1</v>
      </c>
      <c r="B75" s="168" t="s">
        <v>28</v>
      </c>
      <c r="C75" s="199" t="s">
        <v>64</v>
      </c>
      <c r="D75" s="305">
        <v>1949</v>
      </c>
      <c r="E75" s="170" t="s">
        <v>45</v>
      </c>
      <c r="F75" s="171">
        <f aca="true" t="shared" si="15" ref="F75:F80">MIN(Y75:AM75)</f>
        <v>0.8173611111111111</v>
      </c>
      <c r="G75" s="201">
        <v>10</v>
      </c>
      <c r="H75" s="173">
        <v>10</v>
      </c>
      <c r="I75" s="173">
        <v>10</v>
      </c>
      <c r="J75" s="173">
        <v>10</v>
      </c>
      <c r="K75" s="173">
        <v>10</v>
      </c>
      <c r="L75" s="168"/>
      <c r="M75" s="168"/>
      <c r="N75" s="168"/>
      <c r="O75" s="168"/>
      <c r="P75" s="168"/>
      <c r="Q75" s="168"/>
      <c r="R75" s="168"/>
      <c r="S75" s="168"/>
      <c r="T75" s="168"/>
      <c r="U75" s="168"/>
      <c r="V75" s="174">
        <f>SUM(G75:U75)</f>
        <v>50</v>
      </c>
      <c r="W75" s="202">
        <f aca="true" t="shared" si="16" ref="W75:W83">IF(COUNTIF(G75:U75,"&gt;=0")&lt;11,SUM(G75:U75),SUM(LARGE(G75:U75,1),LARGE(G75:U75,2),LARGE(G75:U75,3),LARGE(G75:U75,4),LARGE(G75:U75,5),LARGE(G75:U75,6),LARGE(G75:U75,7),LARGE(G75:U75,8),LARGE(G75:U75,9),LARGE(G75:U75,10)))</f>
        <v>50</v>
      </c>
      <c r="X75" s="176">
        <f aca="true" t="shared" si="17" ref="X75:X83">SUM(COUNTIF(G75:U75,"&gt;-1"))</f>
        <v>5</v>
      </c>
      <c r="Y75" s="177">
        <v>0.8673611111111111</v>
      </c>
      <c r="Z75" s="178">
        <v>0.9083333333333333</v>
      </c>
      <c r="AA75" s="178">
        <v>0.8430555555555556</v>
      </c>
      <c r="AB75" s="178">
        <v>0.8173611111111111</v>
      </c>
      <c r="AC75" s="178">
        <v>0.81875</v>
      </c>
      <c r="AD75" s="178"/>
      <c r="AE75" s="178"/>
      <c r="AF75" s="178"/>
      <c r="AG75" s="178"/>
      <c r="AH75" s="178"/>
      <c r="AI75" s="178"/>
      <c r="AJ75" s="178"/>
      <c r="AK75" s="178"/>
      <c r="AL75" s="178"/>
      <c r="AM75" s="179"/>
    </row>
    <row r="76" spans="1:39" ht="12.75">
      <c r="A76" s="3">
        <v>2</v>
      </c>
      <c r="B76" s="4" t="s">
        <v>28</v>
      </c>
      <c r="C76" s="114" t="s">
        <v>188</v>
      </c>
      <c r="D76" s="299">
        <v>1948</v>
      </c>
      <c r="E76" s="115" t="s">
        <v>36</v>
      </c>
      <c r="F76" s="129">
        <f t="shared" si="15"/>
        <v>0.9402777777777778</v>
      </c>
      <c r="G76" s="117">
        <v>9</v>
      </c>
      <c r="H76" s="4">
        <v>9</v>
      </c>
      <c r="I76" s="4">
        <v>8</v>
      </c>
      <c r="J76" s="4">
        <v>8</v>
      </c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5">
        <f>SUM(G76:U76)</f>
        <v>34</v>
      </c>
      <c r="W76" s="119">
        <f t="shared" si="16"/>
        <v>34</v>
      </c>
      <c r="X76" s="127">
        <f t="shared" si="17"/>
        <v>4</v>
      </c>
      <c r="Y76" s="121">
        <v>0.9416666666666668</v>
      </c>
      <c r="Z76" s="6">
        <v>0.9708333333333333</v>
      </c>
      <c r="AA76" s="6">
        <v>0.9416666666666668</v>
      </c>
      <c r="AB76" s="6">
        <v>0.9402777777777778</v>
      </c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180"/>
    </row>
    <row r="77" spans="1:39" ht="12.75">
      <c r="A77" s="3">
        <v>3</v>
      </c>
      <c r="B77" s="4" t="s">
        <v>28</v>
      </c>
      <c r="C77" s="114" t="s">
        <v>189</v>
      </c>
      <c r="D77" s="299">
        <v>1945</v>
      </c>
      <c r="E77" s="115" t="s">
        <v>45</v>
      </c>
      <c r="F77" s="129">
        <f t="shared" si="15"/>
        <v>0.9833333333333334</v>
      </c>
      <c r="G77" s="117">
        <v>7</v>
      </c>
      <c r="H77" s="4"/>
      <c r="I77" s="4">
        <v>7</v>
      </c>
      <c r="J77" s="4">
        <v>7</v>
      </c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5">
        <f>SUM(G77:U77)</f>
        <v>21</v>
      </c>
      <c r="W77" s="119">
        <f t="shared" si="16"/>
        <v>21</v>
      </c>
      <c r="X77" s="127">
        <f t="shared" si="17"/>
        <v>3</v>
      </c>
      <c r="Y77" s="186" t="s">
        <v>104</v>
      </c>
      <c r="Z77" s="6"/>
      <c r="AA77" s="6">
        <v>0.9930555555555555</v>
      </c>
      <c r="AB77" s="6">
        <v>0.9833333333333334</v>
      </c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180"/>
    </row>
    <row r="78" spans="1:39" ht="12.75">
      <c r="A78" s="3">
        <v>4</v>
      </c>
      <c r="B78" s="4" t="s">
        <v>28</v>
      </c>
      <c r="C78" s="114" t="s">
        <v>113</v>
      </c>
      <c r="D78" s="299">
        <v>1948</v>
      </c>
      <c r="E78" s="115" t="s">
        <v>45</v>
      </c>
      <c r="F78" s="129">
        <f t="shared" si="15"/>
        <v>0.9708333333333333</v>
      </c>
      <c r="G78" s="117">
        <v>8</v>
      </c>
      <c r="H78" s="4">
        <v>0</v>
      </c>
      <c r="I78" s="4">
        <v>6</v>
      </c>
      <c r="J78" s="4"/>
      <c r="K78" s="4">
        <v>7</v>
      </c>
      <c r="L78" s="4"/>
      <c r="M78" s="4"/>
      <c r="N78" s="4"/>
      <c r="O78" s="4"/>
      <c r="P78" s="4"/>
      <c r="Q78" s="4"/>
      <c r="R78" s="4"/>
      <c r="S78" s="4"/>
      <c r="T78" s="4"/>
      <c r="U78" s="4"/>
      <c r="V78" s="5">
        <f>SUM(G78:U78)</f>
        <v>21</v>
      </c>
      <c r="W78" s="119">
        <f t="shared" si="16"/>
        <v>21</v>
      </c>
      <c r="X78" s="127">
        <f t="shared" si="17"/>
        <v>4</v>
      </c>
      <c r="Y78" s="121">
        <v>0.9708333333333333</v>
      </c>
      <c r="Z78" s="6" t="s">
        <v>190</v>
      </c>
      <c r="AA78" s="186" t="s">
        <v>191</v>
      </c>
      <c r="AB78" s="6"/>
      <c r="AC78" s="133" t="s">
        <v>114</v>
      </c>
      <c r="AD78" s="6"/>
      <c r="AE78" s="6"/>
      <c r="AF78" s="6"/>
      <c r="AG78" s="6"/>
      <c r="AH78" s="6"/>
      <c r="AI78" s="6"/>
      <c r="AJ78" s="6"/>
      <c r="AK78" s="6"/>
      <c r="AL78" s="6"/>
      <c r="AM78" s="212"/>
    </row>
    <row r="79" spans="1:39" ht="12.75">
      <c r="A79" s="3">
        <v>5</v>
      </c>
      <c r="B79" s="4" t="s">
        <v>28</v>
      </c>
      <c r="C79" s="114" t="s">
        <v>105</v>
      </c>
      <c r="D79" s="299">
        <v>1945</v>
      </c>
      <c r="E79" s="115" t="s">
        <v>36</v>
      </c>
      <c r="F79" s="129">
        <f t="shared" si="15"/>
        <v>0.998611111111111</v>
      </c>
      <c r="G79" s="117">
        <v>6</v>
      </c>
      <c r="H79" s="4"/>
      <c r="I79" s="4"/>
      <c r="J79" s="4">
        <v>6</v>
      </c>
      <c r="K79" s="4">
        <v>8</v>
      </c>
      <c r="L79" s="4"/>
      <c r="M79" s="4"/>
      <c r="N79" s="4"/>
      <c r="O79" s="4"/>
      <c r="P79" s="4"/>
      <c r="Q79" s="4"/>
      <c r="R79" s="4"/>
      <c r="S79" s="4"/>
      <c r="T79" s="4"/>
      <c r="U79" s="4"/>
      <c r="V79" s="5">
        <f>SUM(G79:U79)</f>
        <v>20</v>
      </c>
      <c r="W79" s="119">
        <f t="shared" si="16"/>
        <v>20</v>
      </c>
      <c r="X79" s="127">
        <f t="shared" si="17"/>
        <v>3</v>
      </c>
      <c r="Y79" s="186" t="s">
        <v>192</v>
      </c>
      <c r="Z79" s="6"/>
      <c r="AA79" s="217"/>
      <c r="AB79" s="218">
        <v>0.998611111111111</v>
      </c>
      <c r="AC79" s="187" t="s">
        <v>106</v>
      </c>
      <c r="AD79" s="6"/>
      <c r="AE79" s="6"/>
      <c r="AF79" s="6"/>
      <c r="AG79" s="6"/>
      <c r="AH79" s="6"/>
      <c r="AI79" s="6"/>
      <c r="AJ79" s="6"/>
      <c r="AK79" s="6"/>
      <c r="AL79" s="6"/>
      <c r="AM79" s="180"/>
    </row>
    <row r="80" spans="1:39" ht="12.75">
      <c r="A80" s="3">
        <v>6</v>
      </c>
      <c r="B80" s="4" t="s">
        <v>28</v>
      </c>
      <c r="C80" s="219" t="s">
        <v>193</v>
      </c>
      <c r="D80" s="307">
        <v>1947</v>
      </c>
      <c r="E80" s="220" t="s">
        <v>45</v>
      </c>
      <c r="F80" s="129">
        <f t="shared" si="15"/>
        <v>0.8326388888888889</v>
      </c>
      <c r="G80" s="117"/>
      <c r="H80" s="4"/>
      <c r="I80" s="4">
        <v>9</v>
      </c>
      <c r="J80" s="4">
        <v>9</v>
      </c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5"/>
      <c r="W80" s="119">
        <f t="shared" si="16"/>
        <v>18</v>
      </c>
      <c r="X80" s="127">
        <f t="shared" si="17"/>
        <v>2</v>
      </c>
      <c r="Y80" s="117"/>
      <c r="Z80" s="4"/>
      <c r="AA80" s="221">
        <v>0.8638888888888889</v>
      </c>
      <c r="AB80" s="6">
        <v>0.8326388888888889</v>
      </c>
      <c r="AC80" s="130"/>
      <c r="AD80" s="6"/>
      <c r="AE80" s="6"/>
      <c r="AF80" s="6"/>
      <c r="AG80" s="6"/>
      <c r="AH80" s="6"/>
      <c r="AI80" s="6"/>
      <c r="AJ80" s="6"/>
      <c r="AK80" s="6"/>
      <c r="AL80" s="6"/>
      <c r="AM80" s="180"/>
    </row>
    <row r="81" spans="1:39" ht="12.75">
      <c r="A81" s="145">
        <v>7</v>
      </c>
      <c r="B81" s="139" t="s">
        <v>28</v>
      </c>
      <c r="C81" s="219" t="s">
        <v>96</v>
      </c>
      <c r="D81" s="307">
        <v>1949</v>
      </c>
      <c r="E81" s="220" t="s">
        <v>60</v>
      </c>
      <c r="F81" s="211" t="s">
        <v>97</v>
      </c>
      <c r="G81" s="138"/>
      <c r="H81" s="139"/>
      <c r="I81" s="139"/>
      <c r="J81" s="139">
        <v>5</v>
      </c>
      <c r="K81" s="139">
        <v>9</v>
      </c>
      <c r="L81" s="139"/>
      <c r="M81" s="139"/>
      <c r="N81" s="139"/>
      <c r="O81" s="139"/>
      <c r="P81" s="139"/>
      <c r="Q81" s="139"/>
      <c r="R81" s="139"/>
      <c r="S81" s="139"/>
      <c r="T81" s="139"/>
      <c r="U81" s="139"/>
      <c r="V81" s="140"/>
      <c r="W81" s="119">
        <f t="shared" si="16"/>
        <v>14</v>
      </c>
      <c r="X81" s="127">
        <f t="shared" si="17"/>
        <v>2</v>
      </c>
      <c r="Y81" s="222"/>
      <c r="Z81" s="142"/>
      <c r="AA81" s="223"/>
      <c r="AB81" s="224" t="s">
        <v>194</v>
      </c>
      <c r="AC81" s="186" t="s">
        <v>97</v>
      </c>
      <c r="AD81" s="142"/>
      <c r="AE81" s="142"/>
      <c r="AF81" s="142"/>
      <c r="AG81" s="142"/>
      <c r="AH81" s="142"/>
      <c r="AI81" s="142"/>
      <c r="AJ81" s="142"/>
      <c r="AK81" s="142"/>
      <c r="AL81" s="142"/>
      <c r="AM81" s="191"/>
    </row>
    <row r="82" spans="1:39" ht="12.75">
      <c r="A82" s="145">
        <v>8</v>
      </c>
      <c r="B82" s="139" t="s">
        <v>28</v>
      </c>
      <c r="C82" s="225" t="s">
        <v>119</v>
      </c>
      <c r="D82" s="306">
        <v>1949</v>
      </c>
      <c r="E82" s="226" t="s">
        <v>45</v>
      </c>
      <c r="F82" s="171" t="s">
        <v>195</v>
      </c>
      <c r="G82" s="138"/>
      <c r="H82" s="139"/>
      <c r="I82" s="139"/>
      <c r="J82" s="139"/>
      <c r="K82" s="139">
        <v>6</v>
      </c>
      <c r="L82" s="139"/>
      <c r="M82" s="139"/>
      <c r="N82" s="139"/>
      <c r="O82" s="139"/>
      <c r="P82" s="139"/>
      <c r="Q82" s="139"/>
      <c r="R82" s="139"/>
      <c r="S82" s="139"/>
      <c r="T82" s="139"/>
      <c r="U82" s="139"/>
      <c r="V82" s="140"/>
      <c r="W82" s="119">
        <f t="shared" si="16"/>
        <v>6</v>
      </c>
      <c r="X82" s="127">
        <f t="shared" si="17"/>
        <v>1</v>
      </c>
      <c r="Y82" s="138"/>
      <c r="Z82" s="139"/>
      <c r="AA82" s="140"/>
      <c r="AB82" s="168"/>
      <c r="AC82" s="141" t="s">
        <v>118</v>
      </c>
      <c r="AD82" s="142"/>
      <c r="AE82" s="142"/>
      <c r="AF82" s="142"/>
      <c r="AG82" s="142"/>
      <c r="AH82" s="142"/>
      <c r="AI82" s="142"/>
      <c r="AJ82" s="142"/>
      <c r="AK82" s="142"/>
      <c r="AL82" s="142"/>
      <c r="AM82" s="191"/>
    </row>
    <row r="83" spans="1:39" ht="12.75">
      <c r="A83" s="145">
        <v>9</v>
      </c>
      <c r="B83" s="139" t="s">
        <v>28</v>
      </c>
      <c r="C83" s="136" t="s">
        <v>196</v>
      </c>
      <c r="D83" s="302">
        <v>1937</v>
      </c>
      <c r="E83" s="137" t="s">
        <v>197</v>
      </c>
      <c r="F83" s="227" t="s">
        <v>198</v>
      </c>
      <c r="G83" s="138"/>
      <c r="H83" s="139"/>
      <c r="I83" s="139"/>
      <c r="J83" s="139">
        <v>4</v>
      </c>
      <c r="K83" s="139"/>
      <c r="L83" s="139"/>
      <c r="M83" s="139"/>
      <c r="N83" s="139"/>
      <c r="O83" s="139"/>
      <c r="P83" s="139"/>
      <c r="Q83" s="139"/>
      <c r="R83" s="139"/>
      <c r="S83" s="139"/>
      <c r="T83" s="139"/>
      <c r="U83" s="139"/>
      <c r="V83" s="140"/>
      <c r="W83" s="119">
        <f t="shared" si="16"/>
        <v>4</v>
      </c>
      <c r="X83" s="127">
        <f t="shared" si="17"/>
        <v>1</v>
      </c>
      <c r="Y83" s="222"/>
      <c r="Z83" s="142"/>
      <c r="AA83" s="142"/>
      <c r="AB83" s="228" t="s">
        <v>198</v>
      </c>
      <c r="AC83" s="142"/>
      <c r="AD83" s="142"/>
      <c r="AE83" s="142"/>
      <c r="AF83" s="142"/>
      <c r="AG83" s="142"/>
      <c r="AH83" s="142"/>
      <c r="AI83" s="142"/>
      <c r="AJ83" s="142"/>
      <c r="AK83" s="142"/>
      <c r="AL83" s="142"/>
      <c r="AM83" s="229"/>
    </row>
    <row r="84" spans="1:39" ht="12.75">
      <c r="A84" s="146">
        <v>8</v>
      </c>
      <c r="B84" s="147"/>
      <c r="C84" s="148"/>
      <c r="D84" s="303"/>
      <c r="E84" s="149"/>
      <c r="F84" s="150"/>
      <c r="G84" s="151">
        <f>SUM(COUNTIF(G75:G83,"&gt;-1"))</f>
        <v>5</v>
      </c>
      <c r="H84" s="152">
        <f>SUM(COUNTIF(H75:H83,"&gt;-1"))</f>
        <v>3</v>
      </c>
      <c r="I84" s="152">
        <f>SUM(COUNTIF(I75:I83,"&gt;-1"))</f>
        <v>5</v>
      </c>
      <c r="J84" s="152">
        <f>SUM(COUNTIF(J75:J83,"&gt;-1"))</f>
        <v>7</v>
      </c>
      <c r="K84" s="152">
        <f>SUM(COUNTIF(K75:K83,"&gt;-1"))</f>
        <v>5</v>
      </c>
      <c r="L84" s="230"/>
      <c r="M84" s="230"/>
      <c r="N84" s="230"/>
      <c r="O84" s="230"/>
      <c r="P84" s="230"/>
      <c r="Q84" s="230"/>
      <c r="R84" s="230"/>
      <c r="S84" s="230"/>
      <c r="T84" s="230"/>
      <c r="U84" s="230"/>
      <c r="V84" s="197"/>
      <c r="W84" s="154"/>
      <c r="X84" s="155"/>
      <c r="Y84" s="151"/>
      <c r="Z84" s="152"/>
      <c r="AA84" s="152"/>
      <c r="AB84" s="231"/>
      <c r="AC84" s="231"/>
      <c r="AD84" s="231"/>
      <c r="AE84" s="231"/>
      <c r="AF84" s="231"/>
      <c r="AG84" s="231"/>
      <c r="AH84" s="231"/>
      <c r="AI84" s="231"/>
      <c r="AJ84" s="231"/>
      <c r="AK84" s="231"/>
      <c r="AL84" s="231"/>
      <c r="AM84" s="232"/>
    </row>
    <row r="85" spans="1:39" ht="12.75">
      <c r="A85" s="103" t="s">
        <v>122</v>
      </c>
      <c r="B85" s="104" t="s">
        <v>20</v>
      </c>
      <c r="C85" s="105" t="s">
        <v>17</v>
      </c>
      <c r="D85" s="298" t="s">
        <v>123</v>
      </c>
      <c r="E85" s="106" t="s">
        <v>124</v>
      </c>
      <c r="F85" s="107" t="s">
        <v>125</v>
      </c>
      <c r="G85" s="108">
        <v>1</v>
      </c>
      <c r="H85" s="104">
        <v>2</v>
      </c>
      <c r="I85" s="104">
        <v>3</v>
      </c>
      <c r="J85" s="104">
        <v>4</v>
      </c>
      <c r="K85" s="104">
        <v>5</v>
      </c>
      <c r="L85" s="104">
        <v>6</v>
      </c>
      <c r="M85" s="104">
        <v>7</v>
      </c>
      <c r="N85" s="104">
        <v>8</v>
      </c>
      <c r="O85" s="104">
        <v>9</v>
      </c>
      <c r="P85" s="104">
        <v>10</v>
      </c>
      <c r="Q85" s="104">
        <v>11</v>
      </c>
      <c r="R85" s="104">
        <v>12</v>
      </c>
      <c r="S85" s="104">
        <v>13</v>
      </c>
      <c r="T85" s="104">
        <v>14</v>
      </c>
      <c r="U85" s="104">
        <v>15</v>
      </c>
      <c r="V85" s="105" t="s">
        <v>126</v>
      </c>
      <c r="W85" s="109" t="s">
        <v>127</v>
      </c>
      <c r="X85" s="110" t="s">
        <v>16</v>
      </c>
      <c r="Y85" s="111" t="s">
        <v>128</v>
      </c>
      <c r="Z85" s="112" t="s">
        <v>129</v>
      </c>
      <c r="AA85" s="112" t="s">
        <v>130</v>
      </c>
      <c r="AB85" s="112" t="s">
        <v>131</v>
      </c>
      <c r="AC85" s="112" t="s">
        <v>132</v>
      </c>
      <c r="AD85" s="112" t="s">
        <v>133</v>
      </c>
      <c r="AE85" s="112" t="s">
        <v>134</v>
      </c>
      <c r="AF85" s="112" t="s">
        <v>135</v>
      </c>
      <c r="AG85" s="112" t="s">
        <v>136</v>
      </c>
      <c r="AH85" s="112" t="s">
        <v>137</v>
      </c>
      <c r="AI85" s="112" t="s">
        <v>138</v>
      </c>
      <c r="AJ85" s="112" t="s">
        <v>139</v>
      </c>
      <c r="AK85" s="112" t="s">
        <v>140</v>
      </c>
      <c r="AL85" s="112" t="s">
        <v>141</v>
      </c>
      <c r="AM85" s="113" t="s">
        <v>142</v>
      </c>
    </row>
    <row r="86" spans="1:39" ht="12.75">
      <c r="A86" s="167">
        <v>1</v>
      </c>
      <c r="B86" s="168" t="s">
        <v>29</v>
      </c>
      <c r="C86" s="169" t="s">
        <v>81</v>
      </c>
      <c r="D86" s="305">
        <v>1979</v>
      </c>
      <c r="E86" s="170" t="s">
        <v>60</v>
      </c>
      <c r="F86" s="171">
        <f aca="true" t="shared" si="18" ref="F86:F91">MIN(Y86:AM86)</f>
        <v>0.9020833333333332</v>
      </c>
      <c r="G86" s="201">
        <v>10</v>
      </c>
      <c r="H86" s="168">
        <v>9</v>
      </c>
      <c r="I86" s="168">
        <v>9</v>
      </c>
      <c r="J86" s="168">
        <v>8</v>
      </c>
      <c r="K86" s="168">
        <v>8</v>
      </c>
      <c r="L86" s="168"/>
      <c r="M86" s="168"/>
      <c r="N86" s="168"/>
      <c r="O86" s="168"/>
      <c r="P86" s="168"/>
      <c r="Q86" s="168"/>
      <c r="R86" s="168"/>
      <c r="S86" s="168"/>
      <c r="T86" s="168"/>
      <c r="U86" s="168"/>
      <c r="V86" s="174">
        <f aca="true" t="shared" si="19" ref="V86:V96">SUM(G86:U86)</f>
        <v>44</v>
      </c>
      <c r="W86" s="175">
        <f aca="true" t="shared" si="20" ref="W86:W97">IF(COUNTIF(G86:U86,"&gt;=0")&lt;11,SUM(G86:U86),SUM(LARGE(G86:U86,1),LARGE(G86:U86,2),LARGE(G86:U86,3),LARGE(G86:U86,4),LARGE(G86:U86,5),LARGE(G86:U86,6),LARGE(G86:U86,7),LARGE(G86:U86,8),LARGE(G86:U86,9),LARGE(G86:U86,10)))</f>
        <v>44</v>
      </c>
      <c r="X86" s="176">
        <f aca="true" t="shared" si="21" ref="X86:X97">SUM(COUNTIF(G86:U86,"&gt;-1"))</f>
        <v>5</v>
      </c>
      <c r="Y86" s="177">
        <v>0.9423611111111111</v>
      </c>
      <c r="Z86" s="178">
        <v>0.938888888888889</v>
      </c>
      <c r="AA86" s="178">
        <v>0.9125</v>
      </c>
      <c r="AB86" s="178">
        <v>0.90625</v>
      </c>
      <c r="AC86" s="178">
        <v>0.9020833333333332</v>
      </c>
      <c r="AD86" s="178"/>
      <c r="AE86" s="178"/>
      <c r="AF86" s="178"/>
      <c r="AG86" s="178"/>
      <c r="AH86" s="178"/>
      <c r="AI86" s="178"/>
      <c r="AJ86" s="178"/>
      <c r="AK86" s="178"/>
      <c r="AL86" s="178"/>
      <c r="AM86" s="179"/>
    </row>
    <row r="87" spans="1:39" ht="12.75">
      <c r="A87" s="3">
        <v>2</v>
      </c>
      <c r="B87" s="4" t="s">
        <v>29</v>
      </c>
      <c r="C87" s="114" t="s">
        <v>71</v>
      </c>
      <c r="D87" s="299">
        <v>1977</v>
      </c>
      <c r="E87" s="115" t="s">
        <v>72</v>
      </c>
      <c r="F87" s="171">
        <f t="shared" si="18"/>
        <v>0.8458333333333333</v>
      </c>
      <c r="G87" s="117"/>
      <c r="H87" s="126">
        <v>10</v>
      </c>
      <c r="I87" s="4">
        <v>8</v>
      </c>
      <c r="J87" s="126">
        <v>10</v>
      </c>
      <c r="K87" s="126">
        <v>10</v>
      </c>
      <c r="L87" s="4"/>
      <c r="M87" s="4"/>
      <c r="N87" s="4"/>
      <c r="O87" s="4"/>
      <c r="P87" s="4"/>
      <c r="Q87" s="4"/>
      <c r="R87" s="4"/>
      <c r="S87" s="4"/>
      <c r="T87" s="4"/>
      <c r="U87" s="4"/>
      <c r="V87" s="5">
        <f t="shared" si="19"/>
        <v>38</v>
      </c>
      <c r="W87" s="119">
        <f t="shared" si="20"/>
        <v>38</v>
      </c>
      <c r="X87" s="127">
        <f t="shared" si="21"/>
        <v>4</v>
      </c>
      <c r="Y87" s="7"/>
      <c r="Z87" s="132">
        <v>0.9277777777777777</v>
      </c>
      <c r="AA87" s="6">
        <v>0.9236111111111112</v>
      </c>
      <c r="AB87" s="6">
        <v>0.8506944444444445</v>
      </c>
      <c r="AC87" s="6">
        <v>0.8458333333333333</v>
      </c>
      <c r="AD87" s="6"/>
      <c r="AE87" s="6"/>
      <c r="AF87" s="6"/>
      <c r="AG87" s="6"/>
      <c r="AH87" s="6"/>
      <c r="AI87" s="6"/>
      <c r="AJ87" s="6"/>
      <c r="AK87" s="6"/>
      <c r="AL87" s="6"/>
      <c r="AM87" s="180"/>
    </row>
    <row r="88" spans="1:39" ht="12.75">
      <c r="A88" s="3">
        <v>3</v>
      </c>
      <c r="B88" s="4" t="s">
        <v>29</v>
      </c>
      <c r="C88" s="114" t="s">
        <v>78</v>
      </c>
      <c r="D88" s="299">
        <v>1989</v>
      </c>
      <c r="E88" s="115" t="s">
        <v>45</v>
      </c>
      <c r="F88" s="171">
        <f t="shared" si="18"/>
        <v>0.8840277777777777</v>
      </c>
      <c r="G88" s="117"/>
      <c r="H88" s="4">
        <v>8</v>
      </c>
      <c r="I88" s="126">
        <v>10</v>
      </c>
      <c r="J88" s="4">
        <v>9</v>
      </c>
      <c r="K88" s="4">
        <v>9</v>
      </c>
      <c r="L88" s="233"/>
      <c r="M88" s="4"/>
      <c r="N88" s="4"/>
      <c r="O88" s="4"/>
      <c r="P88" s="4"/>
      <c r="Q88" s="4"/>
      <c r="R88" s="4"/>
      <c r="S88" s="4"/>
      <c r="T88" s="4"/>
      <c r="U88" s="4"/>
      <c r="V88" s="5">
        <f t="shared" si="19"/>
        <v>36</v>
      </c>
      <c r="W88" s="119">
        <f t="shared" si="20"/>
        <v>36</v>
      </c>
      <c r="X88" s="127">
        <f t="shared" si="21"/>
        <v>4</v>
      </c>
      <c r="Y88" s="7"/>
      <c r="Z88" s="132">
        <v>0.9486111111111111</v>
      </c>
      <c r="AA88" s="6">
        <v>0.8840277777777777</v>
      </c>
      <c r="AB88" s="6">
        <v>0.8881944444444444</v>
      </c>
      <c r="AC88" s="6">
        <v>0.8847222222222223</v>
      </c>
      <c r="AD88" s="6"/>
      <c r="AE88" s="6"/>
      <c r="AF88" s="6"/>
      <c r="AG88" s="133"/>
      <c r="AH88" s="6"/>
      <c r="AI88" s="6"/>
      <c r="AJ88" s="6"/>
      <c r="AK88" s="6"/>
      <c r="AL88" s="6"/>
      <c r="AM88" s="180"/>
    </row>
    <row r="89" spans="1:39" ht="12.75">
      <c r="A89" s="3">
        <v>4</v>
      </c>
      <c r="B89" s="4" t="s">
        <v>29</v>
      </c>
      <c r="C89" s="114" t="s">
        <v>83</v>
      </c>
      <c r="D89" s="299">
        <v>1975</v>
      </c>
      <c r="E89" s="115" t="s">
        <v>84</v>
      </c>
      <c r="F89" s="171">
        <f t="shared" si="18"/>
        <v>0.9229166666666666</v>
      </c>
      <c r="G89" s="117"/>
      <c r="H89" s="4">
        <v>7</v>
      </c>
      <c r="I89" s="4">
        <v>6</v>
      </c>
      <c r="J89" s="4">
        <v>6</v>
      </c>
      <c r="K89" s="4">
        <v>7</v>
      </c>
      <c r="L89" s="4"/>
      <c r="M89" s="4"/>
      <c r="N89" s="4"/>
      <c r="O89" s="4"/>
      <c r="P89" s="4"/>
      <c r="Q89" s="4"/>
      <c r="R89" s="4"/>
      <c r="S89" s="4"/>
      <c r="T89" s="4"/>
      <c r="U89" s="4"/>
      <c r="V89" s="5">
        <f t="shared" si="19"/>
        <v>26</v>
      </c>
      <c r="W89" s="119">
        <f t="shared" si="20"/>
        <v>26</v>
      </c>
      <c r="X89" s="127">
        <f t="shared" si="21"/>
        <v>4</v>
      </c>
      <c r="Y89" s="7"/>
      <c r="Z89" s="132">
        <v>0.99375</v>
      </c>
      <c r="AA89" s="6">
        <v>0.9513888888888888</v>
      </c>
      <c r="AB89" s="6">
        <v>0.9409722222222222</v>
      </c>
      <c r="AC89" s="6">
        <v>0.9229166666666666</v>
      </c>
      <c r="AD89" s="6"/>
      <c r="AE89" s="6"/>
      <c r="AF89" s="6"/>
      <c r="AG89" s="6"/>
      <c r="AH89" s="6"/>
      <c r="AI89" s="6"/>
      <c r="AJ89" s="6"/>
      <c r="AK89" s="6"/>
      <c r="AL89" s="6"/>
      <c r="AM89" s="180"/>
    </row>
    <row r="90" spans="1:39" ht="12.75">
      <c r="A90" s="3">
        <v>5</v>
      </c>
      <c r="B90" s="4" t="s">
        <v>29</v>
      </c>
      <c r="C90" s="114" t="s">
        <v>87</v>
      </c>
      <c r="D90" s="299">
        <v>1979</v>
      </c>
      <c r="E90" s="115" t="s">
        <v>70</v>
      </c>
      <c r="F90" s="129">
        <f t="shared" si="18"/>
        <v>0.9277777777777777</v>
      </c>
      <c r="G90" s="117"/>
      <c r="H90" s="4">
        <v>5</v>
      </c>
      <c r="I90" s="4">
        <v>7</v>
      </c>
      <c r="J90" s="4">
        <v>7</v>
      </c>
      <c r="K90" s="4">
        <v>5</v>
      </c>
      <c r="L90" s="4"/>
      <c r="M90" s="4"/>
      <c r="N90" s="4"/>
      <c r="O90" s="4"/>
      <c r="P90" s="4"/>
      <c r="Q90" s="4"/>
      <c r="R90" s="4"/>
      <c r="S90" s="4"/>
      <c r="T90" s="4"/>
      <c r="U90" s="4"/>
      <c r="V90" s="5">
        <f t="shared" si="19"/>
        <v>24</v>
      </c>
      <c r="W90" s="119">
        <f t="shared" si="20"/>
        <v>24</v>
      </c>
      <c r="X90" s="127">
        <f t="shared" si="21"/>
        <v>4</v>
      </c>
      <c r="Y90" s="7"/>
      <c r="Z90" s="187" t="s">
        <v>199</v>
      </c>
      <c r="AA90" s="6">
        <v>0.9402777777777778</v>
      </c>
      <c r="AB90" s="6">
        <v>0.9277777777777777</v>
      </c>
      <c r="AC90" s="6">
        <v>0.9326388888888889</v>
      </c>
      <c r="AD90" s="6"/>
      <c r="AE90" s="6"/>
      <c r="AF90" s="6"/>
      <c r="AG90" s="6"/>
      <c r="AH90" s="6"/>
      <c r="AI90" s="6"/>
      <c r="AJ90" s="6"/>
      <c r="AK90" s="6"/>
      <c r="AL90" s="6"/>
      <c r="AM90" s="180"/>
    </row>
    <row r="91" spans="1:39" ht="12.75">
      <c r="A91" s="3">
        <v>6</v>
      </c>
      <c r="B91" s="4" t="s">
        <v>29</v>
      </c>
      <c r="C91" s="114" t="s">
        <v>200</v>
      </c>
      <c r="D91" s="299">
        <v>1993</v>
      </c>
      <c r="E91" s="135" t="s">
        <v>201</v>
      </c>
      <c r="F91" s="171">
        <f t="shared" si="18"/>
        <v>0.9979166666666667</v>
      </c>
      <c r="G91" s="117">
        <v>9</v>
      </c>
      <c r="H91" s="4">
        <v>6</v>
      </c>
      <c r="I91" s="4">
        <v>5</v>
      </c>
      <c r="J91" s="4">
        <v>4</v>
      </c>
      <c r="K91" s="4"/>
      <c r="L91" s="233"/>
      <c r="M91" s="4"/>
      <c r="N91" s="4"/>
      <c r="O91" s="4"/>
      <c r="P91" s="4"/>
      <c r="Q91" s="4"/>
      <c r="R91" s="4"/>
      <c r="S91" s="4"/>
      <c r="T91" s="4"/>
      <c r="U91" s="4"/>
      <c r="V91" s="5">
        <f t="shared" si="19"/>
        <v>24</v>
      </c>
      <c r="W91" s="119">
        <f t="shared" si="20"/>
        <v>24</v>
      </c>
      <c r="X91" s="127">
        <f t="shared" si="21"/>
        <v>4</v>
      </c>
      <c r="Y91" s="186" t="s">
        <v>202</v>
      </c>
      <c r="Z91" s="187" t="s">
        <v>203</v>
      </c>
      <c r="AA91" s="6">
        <v>0.9979166666666667</v>
      </c>
      <c r="AB91" s="187" t="s">
        <v>102</v>
      </c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180"/>
    </row>
    <row r="92" spans="1:39" ht="12.75">
      <c r="A92" s="3">
        <v>7</v>
      </c>
      <c r="B92" s="4" t="s">
        <v>29</v>
      </c>
      <c r="C92" s="131" t="s">
        <v>93</v>
      </c>
      <c r="D92" s="299">
        <v>1979</v>
      </c>
      <c r="E92" s="115" t="s">
        <v>95</v>
      </c>
      <c r="F92" s="185" t="s">
        <v>94</v>
      </c>
      <c r="G92" s="117">
        <v>8</v>
      </c>
      <c r="H92" s="4">
        <v>4</v>
      </c>
      <c r="I92" s="4">
        <v>4</v>
      </c>
      <c r="J92" s="4">
        <v>3</v>
      </c>
      <c r="K92" s="4">
        <v>4</v>
      </c>
      <c r="L92" s="4"/>
      <c r="M92" s="4"/>
      <c r="N92" s="4"/>
      <c r="O92" s="4"/>
      <c r="P92" s="4"/>
      <c r="Q92" s="4"/>
      <c r="R92" s="4"/>
      <c r="S92" s="4"/>
      <c r="T92" s="4"/>
      <c r="U92" s="4"/>
      <c r="V92" s="5">
        <f t="shared" si="19"/>
        <v>23</v>
      </c>
      <c r="W92" s="119">
        <f t="shared" si="20"/>
        <v>23</v>
      </c>
      <c r="X92" s="120">
        <f t="shared" si="21"/>
        <v>5</v>
      </c>
      <c r="Y92" s="186" t="s">
        <v>204</v>
      </c>
      <c r="Z92" s="187" t="s">
        <v>205</v>
      </c>
      <c r="AA92" s="187" t="s">
        <v>174</v>
      </c>
      <c r="AB92" s="187" t="s">
        <v>206</v>
      </c>
      <c r="AC92" s="187" t="s">
        <v>94</v>
      </c>
      <c r="AD92" s="6"/>
      <c r="AE92" s="6"/>
      <c r="AF92" s="6"/>
      <c r="AG92" s="6"/>
      <c r="AH92" s="6"/>
      <c r="AI92" s="6"/>
      <c r="AJ92" s="6"/>
      <c r="AK92" s="6"/>
      <c r="AL92" s="6"/>
      <c r="AM92" s="180"/>
    </row>
    <row r="93" spans="1:39" ht="12.75">
      <c r="A93" s="3">
        <v>8</v>
      </c>
      <c r="B93" s="4" t="s">
        <v>29</v>
      </c>
      <c r="C93" s="114" t="s">
        <v>207</v>
      </c>
      <c r="D93" s="299">
        <v>1994</v>
      </c>
      <c r="E93" s="115" t="s">
        <v>60</v>
      </c>
      <c r="F93" s="211" t="s">
        <v>208</v>
      </c>
      <c r="G93" s="117">
        <v>7</v>
      </c>
      <c r="H93" s="4">
        <v>3</v>
      </c>
      <c r="I93" s="4">
        <v>2</v>
      </c>
      <c r="J93" s="4">
        <v>2</v>
      </c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5">
        <f t="shared" si="19"/>
        <v>14</v>
      </c>
      <c r="W93" s="119">
        <f t="shared" si="20"/>
        <v>14</v>
      </c>
      <c r="X93" s="127">
        <f t="shared" si="21"/>
        <v>4</v>
      </c>
      <c r="Y93" s="186" t="s">
        <v>209</v>
      </c>
      <c r="Z93" s="187" t="s">
        <v>210</v>
      </c>
      <c r="AA93" s="187" t="s">
        <v>211</v>
      </c>
      <c r="AB93" s="187" t="s">
        <v>208</v>
      </c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180"/>
    </row>
    <row r="94" spans="1:39" ht="12.75">
      <c r="A94" s="3">
        <v>9</v>
      </c>
      <c r="B94" s="4" t="s">
        <v>29</v>
      </c>
      <c r="C94" s="131" t="s">
        <v>111</v>
      </c>
      <c r="D94" s="299">
        <v>1976</v>
      </c>
      <c r="E94" s="115" t="s">
        <v>36</v>
      </c>
      <c r="F94" s="185" t="s">
        <v>212</v>
      </c>
      <c r="G94" s="117">
        <v>6</v>
      </c>
      <c r="H94" s="4">
        <v>2</v>
      </c>
      <c r="I94" s="4">
        <v>3</v>
      </c>
      <c r="J94" s="4"/>
      <c r="K94" s="4">
        <v>3</v>
      </c>
      <c r="L94" s="4"/>
      <c r="M94" s="4"/>
      <c r="N94" s="4"/>
      <c r="O94" s="4"/>
      <c r="P94" s="4"/>
      <c r="Q94" s="4"/>
      <c r="R94" s="4"/>
      <c r="S94" s="4"/>
      <c r="T94" s="4"/>
      <c r="U94" s="4"/>
      <c r="V94" s="5">
        <f t="shared" si="19"/>
        <v>14</v>
      </c>
      <c r="W94" s="119">
        <f t="shared" si="20"/>
        <v>14</v>
      </c>
      <c r="X94" s="127">
        <f t="shared" si="21"/>
        <v>4</v>
      </c>
      <c r="Y94" s="186" t="s">
        <v>213</v>
      </c>
      <c r="Z94" s="187" t="s">
        <v>214</v>
      </c>
      <c r="AA94" s="187" t="s">
        <v>212</v>
      </c>
      <c r="AB94" s="6"/>
      <c r="AC94" s="187" t="s">
        <v>112</v>
      </c>
      <c r="AD94" s="6"/>
      <c r="AE94" s="6"/>
      <c r="AF94" s="6"/>
      <c r="AG94" s="6"/>
      <c r="AH94" s="6"/>
      <c r="AI94" s="6"/>
      <c r="AJ94" s="6"/>
      <c r="AK94" s="6"/>
      <c r="AL94" s="6"/>
      <c r="AM94" s="180"/>
    </row>
    <row r="95" spans="1:39" ht="12.75">
      <c r="A95" s="3">
        <v>10</v>
      </c>
      <c r="B95" s="4" t="s">
        <v>29</v>
      </c>
      <c r="C95" s="114" t="s">
        <v>86</v>
      </c>
      <c r="D95" s="299">
        <v>1986</v>
      </c>
      <c r="E95" s="115" t="s">
        <v>70</v>
      </c>
      <c r="F95" s="171">
        <f>MIN(Y95:AM95)</f>
        <v>0.9319444444444445</v>
      </c>
      <c r="G95" s="117"/>
      <c r="H95" s="4"/>
      <c r="I95" s="4"/>
      <c r="J95" s="4"/>
      <c r="K95" s="4">
        <v>6</v>
      </c>
      <c r="L95" s="4"/>
      <c r="M95" s="4"/>
      <c r="N95" s="4"/>
      <c r="O95" s="4"/>
      <c r="P95" s="4"/>
      <c r="Q95" s="4"/>
      <c r="R95" s="4"/>
      <c r="S95" s="4"/>
      <c r="T95" s="4"/>
      <c r="U95" s="4"/>
      <c r="V95" s="5">
        <f t="shared" si="19"/>
        <v>6</v>
      </c>
      <c r="W95" s="119">
        <f t="shared" si="20"/>
        <v>6</v>
      </c>
      <c r="X95" s="127">
        <f t="shared" si="21"/>
        <v>1</v>
      </c>
      <c r="Y95" s="186"/>
      <c r="Z95" s="6"/>
      <c r="AA95" s="6"/>
      <c r="AB95" s="6"/>
      <c r="AC95" s="6">
        <v>0.9319444444444445</v>
      </c>
      <c r="AD95" s="6"/>
      <c r="AE95" s="6"/>
      <c r="AF95" s="6"/>
      <c r="AG95" s="6"/>
      <c r="AH95" s="6"/>
      <c r="AI95" s="6"/>
      <c r="AJ95" s="6"/>
      <c r="AK95" s="6"/>
      <c r="AL95" s="6"/>
      <c r="AM95" s="180"/>
    </row>
    <row r="96" spans="1:39" ht="12.75">
      <c r="A96" s="3">
        <v>11</v>
      </c>
      <c r="B96" s="4" t="s">
        <v>29</v>
      </c>
      <c r="C96" s="114" t="s">
        <v>215</v>
      </c>
      <c r="D96" s="299">
        <v>1985</v>
      </c>
      <c r="E96" s="115" t="s">
        <v>60</v>
      </c>
      <c r="F96" s="171" t="s">
        <v>216</v>
      </c>
      <c r="G96" s="117">
        <v>5</v>
      </c>
      <c r="H96" s="4">
        <v>1</v>
      </c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5">
        <f t="shared" si="19"/>
        <v>6</v>
      </c>
      <c r="W96" s="119">
        <f t="shared" si="20"/>
        <v>6</v>
      </c>
      <c r="X96" s="127">
        <f t="shared" si="21"/>
        <v>2</v>
      </c>
      <c r="Y96" s="186" t="s">
        <v>216</v>
      </c>
      <c r="Z96" s="187" t="s">
        <v>216</v>
      </c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180"/>
    </row>
    <row r="97" spans="1:39" ht="12.75">
      <c r="A97" s="3">
        <v>12</v>
      </c>
      <c r="B97" s="4" t="s">
        <v>29</v>
      </c>
      <c r="C97" s="114" t="s">
        <v>217</v>
      </c>
      <c r="D97" s="299">
        <v>1987</v>
      </c>
      <c r="E97" s="115" t="s">
        <v>201</v>
      </c>
      <c r="F97" s="211" t="s">
        <v>99</v>
      </c>
      <c r="G97" s="117"/>
      <c r="H97" s="4"/>
      <c r="I97" s="4"/>
      <c r="J97" s="4">
        <v>5</v>
      </c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5"/>
      <c r="W97" s="119">
        <f t="shared" si="20"/>
        <v>5</v>
      </c>
      <c r="X97" s="127">
        <f t="shared" si="21"/>
        <v>1</v>
      </c>
      <c r="Y97" s="186"/>
      <c r="Z97" s="187"/>
      <c r="AA97" s="6"/>
      <c r="AB97" s="187" t="s">
        <v>99</v>
      </c>
      <c r="AC97" s="6"/>
      <c r="AD97" s="6"/>
      <c r="AE97" s="6"/>
      <c r="AF97" s="6"/>
      <c r="AG97" s="6"/>
      <c r="AH97" s="6"/>
      <c r="AI97" s="133"/>
      <c r="AJ97" s="133"/>
      <c r="AK97" s="133"/>
      <c r="AL97" s="6"/>
      <c r="AM97" s="212"/>
    </row>
    <row r="98" spans="1:39" ht="12.75">
      <c r="A98" s="146">
        <v>12</v>
      </c>
      <c r="B98" s="147"/>
      <c r="C98" s="148"/>
      <c r="D98" s="303"/>
      <c r="E98" s="149"/>
      <c r="F98" s="150"/>
      <c r="G98" s="151">
        <f>SUM(COUNTIF(G86:G97,"&gt;-1"))</f>
        <v>6</v>
      </c>
      <c r="H98" s="152">
        <f>SUM(COUNTIF(H86:H97,"&gt;-1"))</f>
        <v>10</v>
      </c>
      <c r="I98" s="152">
        <f>SUM(COUNTIF(I86:I97,"&gt;-1"))</f>
        <v>9</v>
      </c>
      <c r="J98" s="152">
        <f>SUM(COUNTIF(J86:J97,"&gt;-1"))</f>
        <v>9</v>
      </c>
      <c r="K98" s="152">
        <f>SUM(COUNTIF(K86:K97,"&gt;-1"))</f>
        <v>8</v>
      </c>
      <c r="L98" s="230"/>
      <c r="M98" s="230"/>
      <c r="N98" s="230"/>
      <c r="O98" s="230"/>
      <c r="P98" s="230"/>
      <c r="Q98" s="230"/>
      <c r="R98" s="230"/>
      <c r="S98" s="230"/>
      <c r="T98" s="230"/>
      <c r="U98" s="230"/>
      <c r="V98" s="197"/>
      <c r="W98" s="154"/>
      <c r="X98" s="155"/>
      <c r="Y98" s="151"/>
      <c r="Z98" s="152"/>
      <c r="AA98" s="152"/>
      <c r="AB98" s="209"/>
      <c r="AC98" s="231"/>
      <c r="AD98" s="231"/>
      <c r="AE98" s="231"/>
      <c r="AF98" s="231"/>
      <c r="AG98" s="231"/>
      <c r="AH98" s="231"/>
      <c r="AI98" s="231"/>
      <c r="AJ98" s="231"/>
      <c r="AK98" s="231"/>
      <c r="AL98" s="231"/>
      <c r="AM98" s="232"/>
    </row>
    <row r="99" spans="1:39" ht="12.75">
      <c r="A99" s="103" t="s">
        <v>122</v>
      </c>
      <c r="B99" s="104" t="s">
        <v>20</v>
      </c>
      <c r="C99" s="105" t="s">
        <v>17</v>
      </c>
      <c r="D99" s="298" t="s">
        <v>123</v>
      </c>
      <c r="E99" s="106" t="s">
        <v>124</v>
      </c>
      <c r="F99" s="107" t="s">
        <v>125</v>
      </c>
      <c r="G99" s="108">
        <v>1</v>
      </c>
      <c r="H99" s="104">
        <v>2</v>
      </c>
      <c r="I99" s="104">
        <v>3</v>
      </c>
      <c r="J99" s="104">
        <v>4</v>
      </c>
      <c r="K99" s="104">
        <v>5</v>
      </c>
      <c r="L99" s="104">
        <v>6</v>
      </c>
      <c r="M99" s="104">
        <v>7</v>
      </c>
      <c r="N99" s="104">
        <v>8</v>
      </c>
      <c r="O99" s="104">
        <v>9</v>
      </c>
      <c r="P99" s="104">
        <v>10</v>
      </c>
      <c r="Q99" s="104">
        <v>11</v>
      </c>
      <c r="R99" s="104">
        <v>12</v>
      </c>
      <c r="S99" s="104">
        <v>13</v>
      </c>
      <c r="T99" s="104">
        <v>14</v>
      </c>
      <c r="U99" s="104">
        <v>15</v>
      </c>
      <c r="V99" s="105" t="s">
        <v>126</v>
      </c>
      <c r="W99" s="109" t="s">
        <v>127</v>
      </c>
      <c r="X99" s="110" t="s">
        <v>16</v>
      </c>
      <c r="Y99" s="111" t="s">
        <v>128</v>
      </c>
      <c r="Z99" s="112" t="s">
        <v>129</v>
      </c>
      <c r="AA99" s="112" t="s">
        <v>130</v>
      </c>
      <c r="AB99" s="112" t="s">
        <v>131</v>
      </c>
      <c r="AC99" s="112" t="s">
        <v>132</v>
      </c>
      <c r="AD99" s="112" t="s">
        <v>133</v>
      </c>
      <c r="AE99" s="112" t="s">
        <v>134</v>
      </c>
      <c r="AF99" s="112" t="s">
        <v>135</v>
      </c>
      <c r="AG99" s="112" t="s">
        <v>136</v>
      </c>
      <c r="AH99" s="112" t="s">
        <v>137</v>
      </c>
      <c r="AI99" s="112" t="s">
        <v>138</v>
      </c>
      <c r="AJ99" s="112" t="s">
        <v>139</v>
      </c>
      <c r="AK99" s="112" t="s">
        <v>140</v>
      </c>
      <c r="AL99" s="112" t="s">
        <v>141</v>
      </c>
      <c r="AM99" s="113" t="s">
        <v>142</v>
      </c>
    </row>
    <row r="100" spans="1:39" ht="12.75">
      <c r="A100" s="234">
        <v>1</v>
      </c>
      <c r="B100" s="235" t="s">
        <v>30</v>
      </c>
      <c r="C100" s="236" t="s">
        <v>103</v>
      </c>
      <c r="D100" s="308">
        <v>1972</v>
      </c>
      <c r="E100" s="237" t="s">
        <v>60</v>
      </c>
      <c r="F100" s="238" t="s">
        <v>104</v>
      </c>
      <c r="G100" s="239">
        <v>9</v>
      </c>
      <c r="H100" s="235">
        <v>9</v>
      </c>
      <c r="I100" s="235">
        <v>8</v>
      </c>
      <c r="J100" s="235">
        <v>7</v>
      </c>
      <c r="K100" s="235">
        <v>8</v>
      </c>
      <c r="L100" s="235"/>
      <c r="M100" s="235"/>
      <c r="N100" s="235"/>
      <c r="O100" s="235"/>
      <c r="P100" s="235"/>
      <c r="Q100" s="235"/>
      <c r="R100" s="235"/>
      <c r="S100" s="235"/>
      <c r="T100" s="235"/>
      <c r="U100" s="235"/>
      <c r="V100" s="240">
        <f>SUM(G100:U100)</f>
        <v>41</v>
      </c>
      <c r="W100" s="241">
        <f>IF(COUNTIF(G100:U100,"&gt;=0")&lt;11,SUM(G100:U100),SUM(LARGE(G100:U100,1),LARGE(G100:U100,2),LARGE(G100:U100,3),LARGE(G100:U100,4),LARGE(G100:U100,5),LARGE(G100:U100,6),LARGE(G100:U100,7),LARGE(G100:U100,8),LARGE(G100:U100,9),LARGE(G100:U100,10)))</f>
        <v>41</v>
      </c>
      <c r="X100" s="242">
        <f>SUM(COUNTIF(G100:U100,"&gt;-1"))</f>
        <v>5</v>
      </c>
      <c r="Y100" s="243" t="s">
        <v>218</v>
      </c>
      <c r="Z100" s="244" t="s">
        <v>219</v>
      </c>
      <c r="AA100" s="244" t="s">
        <v>220</v>
      </c>
      <c r="AB100" s="244" t="s">
        <v>221</v>
      </c>
      <c r="AC100" s="244" t="s">
        <v>104</v>
      </c>
      <c r="AD100" s="245"/>
      <c r="AE100" s="246"/>
      <c r="AF100" s="245"/>
      <c r="AG100" s="245"/>
      <c r="AH100" s="245"/>
      <c r="AI100" s="246"/>
      <c r="AJ100" s="246"/>
      <c r="AK100" s="245"/>
      <c r="AL100" s="245"/>
      <c r="AM100" s="247"/>
    </row>
    <row r="101" spans="1:39" ht="12.75">
      <c r="A101" s="3">
        <v>2</v>
      </c>
      <c r="B101" s="4" t="s">
        <v>30</v>
      </c>
      <c r="C101" s="131" t="s">
        <v>222</v>
      </c>
      <c r="D101" s="299">
        <v>1964</v>
      </c>
      <c r="E101" s="115" t="s">
        <v>223</v>
      </c>
      <c r="F101" s="129">
        <f>MIN(Y101:AM101)</f>
        <v>0.8930555555555556</v>
      </c>
      <c r="G101" s="125">
        <v>10</v>
      </c>
      <c r="H101" s="126">
        <v>10</v>
      </c>
      <c r="I101" s="126">
        <v>10</v>
      </c>
      <c r="J101" s="126">
        <v>10</v>
      </c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5">
        <f>SUM(G101:U101)</f>
        <v>40</v>
      </c>
      <c r="W101" s="119">
        <f>IF(COUNTIF(G101:U101,"&gt;=0")&lt;11,SUM(G101:U101),SUM(LARGE(G101:U101,1),LARGE(G101:U101,2),LARGE(G101:U101,3),LARGE(G101:U101,4),LARGE(G101:U101,5),LARGE(G101:U101,6),LARGE(G101:U101,7),LARGE(G101:U101,8),LARGE(G101:U101,9),LARGE(G101:U101,10)))</f>
        <v>40</v>
      </c>
      <c r="X101" s="127">
        <f>SUM(COUNTIF(G101:U101,"&gt;-1"))</f>
        <v>4</v>
      </c>
      <c r="Y101" s="121">
        <v>0.9458333333333333</v>
      </c>
      <c r="Z101" s="6" t="s">
        <v>224</v>
      </c>
      <c r="AA101" s="6">
        <v>0.9104166666666668</v>
      </c>
      <c r="AB101" s="6">
        <v>0.8930555555555556</v>
      </c>
      <c r="AC101" s="133"/>
      <c r="AD101" s="6"/>
      <c r="AE101" s="133"/>
      <c r="AF101" s="133"/>
      <c r="AG101" s="133"/>
      <c r="AH101" s="133"/>
      <c r="AI101" s="133"/>
      <c r="AJ101" s="133"/>
      <c r="AK101" s="133"/>
      <c r="AL101" s="133"/>
      <c r="AM101" s="212"/>
    </row>
    <row r="102" spans="1:39" ht="12.75">
      <c r="A102" s="3">
        <v>3</v>
      </c>
      <c r="B102" s="4" t="s">
        <v>30</v>
      </c>
      <c r="C102" s="114" t="s">
        <v>89</v>
      </c>
      <c r="D102" s="299">
        <v>1960</v>
      </c>
      <c r="E102" s="115" t="s">
        <v>56</v>
      </c>
      <c r="F102" s="248">
        <f>MIN(Y102:AM102)</f>
        <v>0.9611111111111111</v>
      </c>
      <c r="G102" s="117"/>
      <c r="H102" s="4"/>
      <c r="I102" s="4">
        <v>9</v>
      </c>
      <c r="J102" s="4">
        <v>9</v>
      </c>
      <c r="K102" s="126">
        <v>10</v>
      </c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5">
        <f>SUM(G102:U102)</f>
        <v>28</v>
      </c>
      <c r="W102" s="119">
        <f>IF(COUNTIF(G102:U102,"&gt;=0")&lt;11,SUM(G102:U102),SUM(LARGE(G102:U102,1),LARGE(G102:U102,2),LARGE(G102:U102,3),LARGE(G102:U102,4),LARGE(G102:U102,5),LARGE(G102:U102,6),LARGE(G102:U102,7),LARGE(G102:U102,8),LARGE(G102:U102,9),LARGE(G102:U102,10)))</f>
        <v>28</v>
      </c>
      <c r="X102" s="127">
        <f>SUM(COUNTIF(G102:U102,"&gt;-1"))</f>
        <v>3</v>
      </c>
      <c r="Y102" s="203"/>
      <c r="Z102" s="133"/>
      <c r="AA102" s="187" t="s">
        <v>225</v>
      </c>
      <c r="AB102" s="142">
        <v>0.9791666666666666</v>
      </c>
      <c r="AC102" s="6">
        <v>0.9611111111111111</v>
      </c>
      <c r="AD102" s="6"/>
      <c r="AE102" s="133"/>
      <c r="AF102" s="133"/>
      <c r="AG102" s="133"/>
      <c r="AH102" s="133"/>
      <c r="AI102" s="133"/>
      <c r="AJ102" s="133"/>
      <c r="AK102" s="133"/>
      <c r="AL102" s="133"/>
      <c r="AM102" s="212"/>
    </row>
    <row r="103" spans="1:39" ht="12.75">
      <c r="A103" s="145">
        <v>4</v>
      </c>
      <c r="B103" s="4" t="s">
        <v>30</v>
      </c>
      <c r="C103" s="136" t="s">
        <v>90</v>
      </c>
      <c r="D103" s="302">
        <v>1963</v>
      </c>
      <c r="E103" s="137" t="s">
        <v>91</v>
      </c>
      <c r="F103" s="248">
        <f>MIN(Y103:AM103)</f>
        <v>0.9909722222222223</v>
      </c>
      <c r="G103" s="138"/>
      <c r="H103" s="139"/>
      <c r="I103" s="139"/>
      <c r="J103" s="139">
        <v>8</v>
      </c>
      <c r="K103" s="139">
        <v>9</v>
      </c>
      <c r="L103" s="139"/>
      <c r="M103" s="139"/>
      <c r="N103" s="139"/>
      <c r="O103" s="139"/>
      <c r="P103" s="139"/>
      <c r="Q103" s="139"/>
      <c r="R103" s="139"/>
      <c r="S103" s="139"/>
      <c r="T103" s="139"/>
      <c r="U103" s="139"/>
      <c r="V103" s="140"/>
      <c r="W103" s="119">
        <f>IF(COUNTIF(G103:U103,"&gt;=0")&lt;11,SUM(G103:U103),SUM(LARGE(G103:U103,1),LARGE(G103:U103,2),LARGE(G103:U103,3),LARGE(G103:U103,4),LARGE(G103:U103,5),LARGE(G103:U103,6),LARGE(G103:U103,7),LARGE(G103:U103,8),LARGE(G103:U103,9),LARGE(G103:U103,10)))</f>
        <v>17</v>
      </c>
      <c r="X103" s="127">
        <f>SUM(COUNTIF(G103:U103,"&gt;-1"))</f>
        <v>2</v>
      </c>
      <c r="Y103" s="249"/>
      <c r="Z103" s="143"/>
      <c r="AA103" s="250"/>
      <c r="AB103" s="187" t="s">
        <v>226</v>
      </c>
      <c r="AC103" s="141">
        <v>0.9909722222222223</v>
      </c>
      <c r="AD103" s="142"/>
      <c r="AE103" s="143"/>
      <c r="AF103" s="143"/>
      <c r="AG103" s="143"/>
      <c r="AH103" s="143"/>
      <c r="AI103" s="143"/>
      <c r="AJ103" s="143"/>
      <c r="AK103" s="143"/>
      <c r="AL103" s="143"/>
      <c r="AM103" s="229"/>
    </row>
    <row r="104" spans="1:39" ht="12.75">
      <c r="A104" s="145">
        <v>5</v>
      </c>
      <c r="B104" s="4" t="s">
        <v>30</v>
      </c>
      <c r="C104" s="136" t="s">
        <v>227</v>
      </c>
      <c r="D104" s="302">
        <v>1960</v>
      </c>
      <c r="E104" s="137"/>
      <c r="F104" s="227" t="s">
        <v>228</v>
      </c>
      <c r="G104" s="138"/>
      <c r="H104" s="139"/>
      <c r="I104" s="139"/>
      <c r="J104" s="139">
        <v>6</v>
      </c>
      <c r="K104" s="139"/>
      <c r="L104" s="139"/>
      <c r="M104" s="139"/>
      <c r="N104" s="139"/>
      <c r="O104" s="139"/>
      <c r="P104" s="139"/>
      <c r="Q104" s="139"/>
      <c r="R104" s="139"/>
      <c r="S104" s="139"/>
      <c r="T104" s="139"/>
      <c r="U104" s="139"/>
      <c r="V104" s="140"/>
      <c r="W104" s="119">
        <f>IF(COUNTIF(G104:U104,"&gt;=0")&lt;11,SUM(G104:U104),SUM(LARGE(G104:U104,1),LARGE(G104:U104,2),LARGE(G104:U104,3),LARGE(G104:U104,4),LARGE(G104:U104,5),LARGE(G104:U104,6),LARGE(G104:U104,7),LARGE(G104:U104,8),LARGE(G104:U104,9),LARGE(G104:U104,10)))</f>
        <v>6</v>
      </c>
      <c r="X104" s="127">
        <f>SUM(COUNTIF(G104:U104,"&gt;-1"))</f>
        <v>1</v>
      </c>
      <c r="Y104" s="249"/>
      <c r="Z104" s="143"/>
      <c r="AA104" s="228"/>
      <c r="AB104" s="251" t="s">
        <v>228</v>
      </c>
      <c r="AC104" s="142"/>
      <c r="AD104" s="142"/>
      <c r="AE104" s="143"/>
      <c r="AF104" s="143"/>
      <c r="AG104" s="143"/>
      <c r="AH104" s="143"/>
      <c r="AI104" s="143"/>
      <c r="AJ104" s="143"/>
      <c r="AK104" s="143"/>
      <c r="AL104" s="143"/>
      <c r="AM104" s="229"/>
    </row>
    <row r="105" spans="1:39" ht="12.75">
      <c r="A105" s="8">
        <v>6</v>
      </c>
      <c r="B105" s="9" t="s">
        <v>30</v>
      </c>
      <c r="C105" s="252"/>
      <c r="D105" s="309"/>
      <c r="E105" s="253"/>
      <c r="F105" s="254"/>
      <c r="G105" s="255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10">
        <f>SUM(G105:U105)</f>
        <v>0</v>
      </c>
      <c r="W105" s="256"/>
      <c r="X105" s="163"/>
      <c r="Y105" s="257"/>
      <c r="Z105" s="258"/>
      <c r="AA105" s="258"/>
      <c r="AB105" s="258"/>
      <c r="AC105" s="258"/>
      <c r="AD105" s="11"/>
      <c r="AE105" s="258"/>
      <c r="AF105" s="258"/>
      <c r="AG105" s="258"/>
      <c r="AH105" s="258"/>
      <c r="AI105" s="258"/>
      <c r="AJ105" s="258"/>
      <c r="AK105" s="11"/>
      <c r="AL105" s="258"/>
      <c r="AM105" s="259"/>
    </row>
    <row r="106" spans="1:39" ht="12.75">
      <c r="A106" s="260">
        <v>5</v>
      </c>
      <c r="B106" s="261"/>
      <c r="C106" s="262"/>
      <c r="D106" s="310"/>
      <c r="E106" s="263"/>
      <c r="F106" s="264"/>
      <c r="G106" s="265">
        <f>SUM(COUNTIF(G100:G105,"&gt;-1"))</f>
        <v>2</v>
      </c>
      <c r="H106" s="266">
        <f>SUM(COUNTIF(H100:H105,"&gt;-1"))</f>
        <v>2</v>
      </c>
      <c r="I106" s="266">
        <f>SUM(COUNTIF(I100:I105,"&gt;-1"))</f>
        <v>3</v>
      </c>
      <c r="J106" s="266">
        <f>SUM(COUNTIF(J100:J105,"&gt;-1"))</f>
        <v>5</v>
      </c>
      <c r="K106" s="266">
        <f>SUM(COUNTIF(K100:K105,"&gt;-1"))</f>
        <v>3</v>
      </c>
      <c r="L106" s="266"/>
      <c r="M106" s="266"/>
      <c r="N106" s="266"/>
      <c r="O106" s="266"/>
      <c r="P106" s="266"/>
      <c r="Q106" s="266"/>
      <c r="R106" s="266"/>
      <c r="S106" s="266"/>
      <c r="T106" s="266"/>
      <c r="U106" s="266"/>
      <c r="V106" s="267"/>
      <c r="W106" s="268"/>
      <c r="X106" s="269"/>
      <c r="Y106" s="265"/>
      <c r="Z106" s="266"/>
      <c r="AA106" s="266"/>
      <c r="AB106" s="270"/>
      <c r="AC106" s="270"/>
      <c r="AD106" s="270"/>
      <c r="AE106" s="270"/>
      <c r="AF106" s="270"/>
      <c r="AG106" s="270"/>
      <c r="AH106" s="270"/>
      <c r="AI106" s="270"/>
      <c r="AJ106" s="270"/>
      <c r="AK106" s="270"/>
      <c r="AL106" s="270"/>
      <c r="AM106" s="271"/>
    </row>
    <row r="107" spans="1:39" ht="12.75">
      <c r="A107" s="103" t="s">
        <v>122</v>
      </c>
      <c r="B107" s="104" t="s">
        <v>20</v>
      </c>
      <c r="C107" s="105" t="s">
        <v>17</v>
      </c>
      <c r="D107" s="298" t="s">
        <v>123</v>
      </c>
      <c r="E107" s="106" t="s">
        <v>124</v>
      </c>
      <c r="F107" s="272" t="s">
        <v>125</v>
      </c>
      <c r="G107" s="108">
        <v>1</v>
      </c>
      <c r="H107" s="104">
        <v>2</v>
      </c>
      <c r="I107" s="104">
        <v>3</v>
      </c>
      <c r="J107" s="104">
        <v>4</v>
      </c>
      <c r="K107" s="104">
        <v>5</v>
      </c>
      <c r="L107" s="104">
        <v>6</v>
      </c>
      <c r="M107" s="104">
        <v>7</v>
      </c>
      <c r="N107" s="104">
        <v>8</v>
      </c>
      <c r="O107" s="104">
        <v>9</v>
      </c>
      <c r="P107" s="104">
        <v>10</v>
      </c>
      <c r="Q107" s="104">
        <v>11</v>
      </c>
      <c r="R107" s="104">
        <v>12</v>
      </c>
      <c r="S107" s="104">
        <v>13</v>
      </c>
      <c r="T107" s="104">
        <v>14</v>
      </c>
      <c r="U107" s="104">
        <v>15</v>
      </c>
      <c r="V107" s="105" t="s">
        <v>126</v>
      </c>
      <c r="W107" s="109" t="s">
        <v>127</v>
      </c>
      <c r="X107" s="110" t="s">
        <v>16</v>
      </c>
      <c r="Y107" s="111" t="s">
        <v>128</v>
      </c>
      <c r="Z107" s="112" t="s">
        <v>129</v>
      </c>
      <c r="AA107" s="112" t="s">
        <v>130</v>
      </c>
      <c r="AB107" s="112" t="s">
        <v>131</v>
      </c>
      <c r="AC107" s="112" t="s">
        <v>132</v>
      </c>
      <c r="AD107" s="112" t="s">
        <v>133</v>
      </c>
      <c r="AE107" s="112" t="s">
        <v>134</v>
      </c>
      <c r="AF107" s="112" t="s">
        <v>135</v>
      </c>
      <c r="AG107" s="112" t="s">
        <v>136</v>
      </c>
      <c r="AH107" s="112" t="s">
        <v>137</v>
      </c>
      <c r="AI107" s="112" t="s">
        <v>138</v>
      </c>
      <c r="AJ107" s="112" t="s">
        <v>139</v>
      </c>
      <c r="AK107" s="112" t="s">
        <v>140</v>
      </c>
      <c r="AL107" s="112" t="s">
        <v>141</v>
      </c>
      <c r="AM107" s="113" t="s">
        <v>142</v>
      </c>
    </row>
    <row r="108" spans="1:39" ht="12.75">
      <c r="A108" s="234">
        <v>1</v>
      </c>
      <c r="B108" s="235" t="s">
        <v>31</v>
      </c>
      <c r="C108" s="236" t="s">
        <v>109</v>
      </c>
      <c r="D108" s="308">
        <v>1954</v>
      </c>
      <c r="E108" s="237" t="s">
        <v>60</v>
      </c>
      <c r="F108" s="273" t="s">
        <v>104</v>
      </c>
      <c r="G108" s="274">
        <v>10</v>
      </c>
      <c r="H108" s="275">
        <v>10</v>
      </c>
      <c r="I108" s="275">
        <v>10</v>
      </c>
      <c r="J108" s="275">
        <v>10</v>
      </c>
      <c r="K108" s="275">
        <v>10</v>
      </c>
      <c r="L108" s="235"/>
      <c r="M108" s="235"/>
      <c r="N108" s="235"/>
      <c r="O108" s="235"/>
      <c r="P108" s="235"/>
      <c r="Q108" s="235"/>
      <c r="R108" s="235"/>
      <c r="S108" s="235"/>
      <c r="T108" s="235"/>
      <c r="U108" s="235"/>
      <c r="V108" s="240"/>
      <c r="W108" s="276">
        <f>IF(COUNTIF(G108:U108,"&gt;=0")&lt;11,SUM(G108:U108),SUM(LARGE(G108:U108,1),LARGE(G108:U108,2),LARGE(G108:U108,3),LARGE(G108:U108,4),LARGE(G108:U108,5),LARGE(G108:U108,6),LARGE(G108:U108,7),LARGE(G108:U108,8),LARGE(G108:U108,9),LARGE(G108:U108,10)))</f>
        <v>50</v>
      </c>
      <c r="X108" s="242">
        <f>SUM(COUNTIF(G108:U108,"&gt;-1"))</f>
        <v>5</v>
      </c>
      <c r="Y108" s="243" t="s">
        <v>112</v>
      </c>
      <c r="Z108" s="244" t="s">
        <v>229</v>
      </c>
      <c r="AA108" s="244" t="s">
        <v>220</v>
      </c>
      <c r="AB108" s="244" t="s">
        <v>104</v>
      </c>
      <c r="AC108" s="244" t="s">
        <v>110</v>
      </c>
      <c r="AD108" s="245"/>
      <c r="AE108" s="245"/>
      <c r="AF108" s="245"/>
      <c r="AG108" s="245"/>
      <c r="AH108" s="245"/>
      <c r="AI108" s="245"/>
      <c r="AJ108" s="245"/>
      <c r="AK108" s="245"/>
      <c r="AL108" s="245"/>
      <c r="AM108" s="277"/>
    </row>
    <row r="109" spans="1:39" ht="12.75">
      <c r="A109" s="3">
        <v>2</v>
      </c>
      <c r="B109" s="4" t="s">
        <v>31</v>
      </c>
      <c r="C109" s="114" t="s">
        <v>230</v>
      </c>
      <c r="D109" s="299">
        <v>1948</v>
      </c>
      <c r="E109" s="115" t="s">
        <v>60</v>
      </c>
      <c r="F109" s="278" t="s">
        <v>231</v>
      </c>
      <c r="G109" s="117">
        <v>9</v>
      </c>
      <c r="H109" s="4">
        <v>9</v>
      </c>
      <c r="I109" s="4">
        <v>9</v>
      </c>
      <c r="J109" s="4">
        <v>9</v>
      </c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5"/>
      <c r="W109" s="119">
        <f>IF(COUNTIF(G109:U109,"&gt;=0")&lt;11,SUM(G109:U109),SUM(LARGE(G109:U109,1),LARGE(G109:U109,2),LARGE(G109:U109,3),LARGE(G109:U109,4),LARGE(G109:U109,5),LARGE(G109:U109,6),LARGE(G109:U109,7),LARGE(G109:U109,8),LARGE(G109:U109,9),LARGE(G109:U109,10)))</f>
        <v>36</v>
      </c>
      <c r="X109" s="127">
        <f>SUM(COUNTIF(G109:U109,"&gt;-1"))</f>
        <v>4</v>
      </c>
      <c r="Y109" s="186" t="s">
        <v>232</v>
      </c>
      <c r="Z109" s="187" t="s">
        <v>233</v>
      </c>
      <c r="AA109" s="187" t="s">
        <v>234</v>
      </c>
      <c r="AB109" s="187" t="s">
        <v>231</v>
      </c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180"/>
    </row>
    <row r="110" spans="1:39" ht="12.75">
      <c r="A110" s="3">
        <v>3</v>
      </c>
      <c r="B110" s="168" t="s">
        <v>31</v>
      </c>
      <c r="C110" s="131" t="s">
        <v>117</v>
      </c>
      <c r="D110" s="299">
        <v>1959</v>
      </c>
      <c r="E110" s="115" t="s">
        <v>56</v>
      </c>
      <c r="F110" s="279" t="s">
        <v>118</v>
      </c>
      <c r="G110" s="117"/>
      <c r="H110" s="4"/>
      <c r="I110" s="4">
        <v>8</v>
      </c>
      <c r="J110" s="4">
        <v>6</v>
      </c>
      <c r="K110" s="4">
        <v>8</v>
      </c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5"/>
      <c r="W110" s="119">
        <f>IF(COUNTIF(G110:U110,"&gt;=0")&lt;11,SUM(G110:U110),SUM(LARGE(G110:U110,1),LARGE(G110:U110,2),LARGE(G110:U110,3),LARGE(G110:U110,4),LARGE(G110:U110,5),LARGE(G110:U110,6),LARGE(G110:U110,7),LARGE(G110:U110,8),LARGE(G110:U110,9),LARGE(G110:U110,10)))</f>
        <v>22</v>
      </c>
      <c r="X110" s="127">
        <f>SUM(COUNTIF(G110:U110,"&gt;-1"))</f>
        <v>3</v>
      </c>
      <c r="Y110" s="130"/>
      <c r="Z110" s="6"/>
      <c r="AA110" s="6" t="s">
        <v>118</v>
      </c>
      <c r="AB110" s="6" t="s">
        <v>228</v>
      </c>
      <c r="AC110" s="6" t="s">
        <v>118</v>
      </c>
      <c r="AD110" s="6"/>
      <c r="AE110" s="6"/>
      <c r="AF110" s="6"/>
      <c r="AG110" s="6"/>
      <c r="AH110" s="6"/>
      <c r="AI110" s="6"/>
      <c r="AJ110" s="6"/>
      <c r="AK110" s="6"/>
      <c r="AL110" s="6"/>
      <c r="AM110" s="180"/>
    </row>
    <row r="111" spans="1:39" ht="12.75">
      <c r="A111" s="3">
        <v>4</v>
      </c>
      <c r="B111" s="4" t="s">
        <v>31</v>
      </c>
      <c r="C111" s="280" t="s">
        <v>115</v>
      </c>
      <c r="D111" s="302">
        <v>1939</v>
      </c>
      <c r="E111" s="137" t="s">
        <v>51</v>
      </c>
      <c r="F111" s="281" t="s">
        <v>116</v>
      </c>
      <c r="G111" s="138"/>
      <c r="H111" s="139"/>
      <c r="I111" s="139"/>
      <c r="J111" s="139">
        <v>7</v>
      </c>
      <c r="K111" s="139">
        <v>9</v>
      </c>
      <c r="L111" s="139"/>
      <c r="M111" s="139"/>
      <c r="N111" s="139"/>
      <c r="O111" s="139"/>
      <c r="P111" s="139"/>
      <c r="Q111" s="139"/>
      <c r="R111" s="139"/>
      <c r="S111" s="139"/>
      <c r="T111" s="139"/>
      <c r="U111" s="139"/>
      <c r="V111" s="140"/>
      <c r="W111" s="119">
        <f>IF(COUNTIF(G111:U111,"&gt;=0")&lt;11,SUM(G111:U111),SUM(LARGE(G111:U111,1),LARGE(G111:U111,2),LARGE(G111:U111,3),LARGE(G111:U111,4),LARGE(G111:U111,5),LARGE(G111:U111,6),LARGE(G111:U111,7),LARGE(G111:U111,8),LARGE(G111:U111,9),LARGE(G111:U111,10)))</f>
        <v>16</v>
      </c>
      <c r="X111" s="127">
        <f>SUM(COUNTIF(G111:U111,"&gt;-1"))</f>
        <v>2</v>
      </c>
      <c r="Y111" s="141"/>
      <c r="Z111" s="142"/>
      <c r="AA111" s="223"/>
      <c r="AB111" s="187" t="s">
        <v>235</v>
      </c>
      <c r="AC111" s="222" t="s">
        <v>116</v>
      </c>
      <c r="AD111" s="142"/>
      <c r="AE111" s="142"/>
      <c r="AF111" s="142"/>
      <c r="AG111" s="142"/>
      <c r="AH111" s="142"/>
      <c r="AI111" s="142"/>
      <c r="AJ111" s="142"/>
      <c r="AK111" s="142"/>
      <c r="AL111" s="142"/>
      <c r="AM111" s="191"/>
    </row>
    <row r="112" spans="1:39" ht="12.75">
      <c r="A112" s="3">
        <v>5</v>
      </c>
      <c r="B112" s="168" t="s">
        <v>31</v>
      </c>
      <c r="C112" s="280" t="s">
        <v>236</v>
      </c>
      <c r="D112" s="302">
        <v>1949</v>
      </c>
      <c r="E112" s="137" t="s">
        <v>197</v>
      </c>
      <c r="F112" s="281" t="s">
        <v>237</v>
      </c>
      <c r="G112" s="138"/>
      <c r="H112" s="139"/>
      <c r="I112" s="139"/>
      <c r="J112" s="139">
        <v>8</v>
      </c>
      <c r="K112" s="139"/>
      <c r="L112" s="139"/>
      <c r="M112" s="139"/>
      <c r="N112" s="139"/>
      <c r="O112" s="139"/>
      <c r="P112" s="139"/>
      <c r="Q112" s="139"/>
      <c r="R112" s="139"/>
      <c r="S112" s="139"/>
      <c r="T112" s="139"/>
      <c r="U112" s="139"/>
      <c r="V112" s="140"/>
      <c r="W112" s="119">
        <f>IF(COUNTIF(G112:U112,"&gt;=0")&lt;11,SUM(G112:U112),SUM(LARGE(G112:U112,1),LARGE(G112:U112,2),LARGE(G112:U112,3),LARGE(G112:U112,4),LARGE(G112:U112,5),LARGE(G112:U112,6),LARGE(G112:U112,7),LARGE(G112:U112,8),LARGE(G112:U112,9),LARGE(G112:U112,10)))</f>
        <v>8</v>
      </c>
      <c r="X112" s="127">
        <f>SUM(COUNTIF(G112:U112,"&gt;-1"))</f>
        <v>1</v>
      </c>
      <c r="Y112" s="141"/>
      <c r="Z112" s="142"/>
      <c r="AA112" s="223"/>
      <c r="AB112" s="224" t="s">
        <v>237</v>
      </c>
      <c r="AC112" s="178"/>
      <c r="AD112" s="142"/>
      <c r="AE112" s="142"/>
      <c r="AF112" s="142"/>
      <c r="AG112" s="142"/>
      <c r="AH112" s="142"/>
      <c r="AI112" s="142"/>
      <c r="AJ112" s="142"/>
      <c r="AK112" s="142"/>
      <c r="AL112" s="142"/>
      <c r="AM112" s="191"/>
    </row>
    <row r="113" spans="1:39" ht="12.75">
      <c r="A113" s="8">
        <v>6</v>
      </c>
      <c r="B113" s="9" t="s">
        <v>31</v>
      </c>
      <c r="C113" s="252"/>
      <c r="D113" s="309"/>
      <c r="E113" s="253"/>
      <c r="F113" s="282"/>
      <c r="G113" s="255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10"/>
      <c r="W113" s="256"/>
      <c r="X113" s="163"/>
      <c r="Y113" s="257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283"/>
    </row>
    <row r="114" spans="1:39" ht="12.75">
      <c r="A114" s="284">
        <v>5</v>
      </c>
      <c r="B114" s="285"/>
      <c r="C114" s="286"/>
      <c r="D114" s="311"/>
      <c r="E114" s="287"/>
      <c r="F114" s="288"/>
      <c r="G114" s="289">
        <f>SUM(COUNTIF(G108:G113,"&gt;-1"))</f>
        <v>2</v>
      </c>
      <c r="H114" s="290">
        <f>SUM(COUNTIF(H108:H113,"&gt;-1"))</f>
        <v>2</v>
      </c>
      <c r="I114" s="290">
        <f>SUM(COUNTIF(I108:I113,"&gt;-1"))</f>
        <v>3</v>
      </c>
      <c r="J114" s="290">
        <f>SUM(COUNTIF(J108:J113,"&gt;-1"))</f>
        <v>5</v>
      </c>
      <c r="K114" s="290">
        <f>SUM(COUNTIF(K108:K113,"&gt;-1"))</f>
        <v>3</v>
      </c>
      <c r="L114" s="290"/>
      <c r="M114" s="290"/>
      <c r="N114" s="290"/>
      <c r="O114" s="290"/>
      <c r="P114" s="290"/>
      <c r="Q114" s="290"/>
      <c r="R114" s="290"/>
      <c r="S114" s="290"/>
      <c r="T114" s="290"/>
      <c r="U114" s="290"/>
      <c r="V114" s="291"/>
      <c r="W114" s="292"/>
      <c r="X114" s="293"/>
      <c r="Y114" s="294"/>
      <c r="Z114" s="295"/>
      <c r="AA114" s="295"/>
      <c r="AB114" s="296"/>
      <c r="AC114" s="296"/>
      <c r="AD114" s="296"/>
      <c r="AE114" s="296"/>
      <c r="AF114" s="296"/>
      <c r="AG114" s="296"/>
      <c r="AH114" s="296"/>
      <c r="AI114" s="296"/>
      <c r="AJ114" s="296"/>
      <c r="AK114" s="296"/>
      <c r="AL114" s="296"/>
      <c r="AM114" s="297"/>
    </row>
    <row r="115" spans="5:29" s="97" customFormat="1" ht="11.25">
      <c r="E115" s="98"/>
      <c r="F115" s="99"/>
      <c r="G115" s="98"/>
      <c r="H115" s="98"/>
      <c r="I115" s="98"/>
      <c r="J115" s="98"/>
      <c r="K115" s="98"/>
      <c r="Y115" s="98"/>
      <c r="Z115" s="98"/>
      <c r="AA115" s="98"/>
      <c r="AB115" s="98"/>
      <c r="AC115" s="98"/>
    </row>
    <row r="116" spans="4:39" ht="11.25">
      <c r="D116" s="84"/>
      <c r="E116" s="88"/>
      <c r="F116" s="99"/>
      <c r="R116" s="84"/>
      <c r="S116" s="84"/>
      <c r="W116" s="100"/>
      <c r="X116" s="84"/>
      <c r="Y116" s="88"/>
      <c r="Z116" s="88"/>
      <c r="AA116" s="88"/>
      <c r="AB116" s="88"/>
      <c r="AC116" s="88"/>
      <c r="AD116" s="84"/>
      <c r="AE116" s="84"/>
      <c r="AF116" s="84"/>
      <c r="AG116" s="84"/>
      <c r="AH116" s="84"/>
      <c r="AI116" s="84"/>
      <c r="AJ116" s="84"/>
      <c r="AK116" s="84"/>
      <c r="AL116" s="84"/>
      <c r="AM116" s="84"/>
    </row>
    <row r="117" spans="6:23" s="312" customFormat="1" ht="12.75">
      <c r="F117" s="313"/>
      <c r="G117" s="314">
        <v>1</v>
      </c>
      <c r="H117" s="314">
        <v>2</v>
      </c>
      <c r="I117" s="314">
        <v>3</v>
      </c>
      <c r="J117" s="315">
        <v>4</v>
      </c>
      <c r="K117" s="315">
        <v>5</v>
      </c>
      <c r="L117" s="315">
        <v>6</v>
      </c>
      <c r="M117" s="315">
        <v>7</v>
      </c>
      <c r="N117" s="315">
        <v>8</v>
      </c>
      <c r="O117" s="315">
        <v>9</v>
      </c>
      <c r="P117" s="315">
        <v>10</v>
      </c>
      <c r="Q117" s="315">
        <v>11</v>
      </c>
      <c r="R117" s="315">
        <v>12</v>
      </c>
      <c r="S117" s="315">
        <v>13</v>
      </c>
      <c r="T117" s="315">
        <v>14</v>
      </c>
      <c r="U117" s="315">
        <v>15</v>
      </c>
      <c r="V117" s="316"/>
      <c r="W117" s="317" t="s">
        <v>238</v>
      </c>
    </row>
    <row r="118" spans="6:23" s="312" customFormat="1" ht="12.75">
      <c r="F118" s="318" t="s">
        <v>3</v>
      </c>
      <c r="G118" s="319">
        <f aca="true" t="shared" si="22" ref="G118:U118">SUM(G20+G39+G59+G73+G84)</f>
        <v>33</v>
      </c>
      <c r="H118" s="319">
        <f t="shared" si="22"/>
        <v>29</v>
      </c>
      <c r="I118" s="319">
        <f t="shared" si="22"/>
        <v>51</v>
      </c>
      <c r="J118" s="319">
        <f t="shared" si="22"/>
        <v>44</v>
      </c>
      <c r="K118" s="319">
        <f t="shared" si="22"/>
        <v>44</v>
      </c>
      <c r="L118" s="319">
        <f t="shared" si="22"/>
        <v>0</v>
      </c>
      <c r="M118" s="319">
        <f t="shared" si="22"/>
        <v>0</v>
      </c>
      <c r="N118" s="319">
        <f t="shared" si="22"/>
        <v>0</v>
      </c>
      <c r="O118" s="319">
        <f t="shared" si="22"/>
        <v>0</v>
      </c>
      <c r="P118" s="319">
        <f t="shared" si="22"/>
        <v>0</v>
      </c>
      <c r="Q118" s="319">
        <f t="shared" si="22"/>
        <v>0</v>
      </c>
      <c r="R118" s="319">
        <f t="shared" si="22"/>
        <v>0</v>
      </c>
      <c r="S118" s="319">
        <f t="shared" si="22"/>
        <v>0</v>
      </c>
      <c r="T118" s="319">
        <f t="shared" si="22"/>
        <v>0</v>
      </c>
      <c r="U118" s="319">
        <f t="shared" si="22"/>
        <v>0</v>
      </c>
      <c r="W118" s="320">
        <f>SUM(G118:U118)/5</f>
        <v>40.2</v>
      </c>
    </row>
    <row r="119" spans="6:23" s="312" customFormat="1" ht="13.5" thickBot="1">
      <c r="F119" s="321" t="s">
        <v>4</v>
      </c>
      <c r="G119" s="322">
        <f>SUM(G98+G106+G114)</f>
        <v>10</v>
      </c>
      <c r="H119" s="322">
        <f>SUM(H98+H106+H114)</f>
        <v>14</v>
      </c>
      <c r="I119" s="322">
        <f>SUM(I98+I106+I114)</f>
        <v>15</v>
      </c>
      <c r="J119" s="322">
        <f>SUM(J98+J106+J114)</f>
        <v>19</v>
      </c>
      <c r="K119" s="322">
        <f aca="true" t="shared" si="23" ref="K119:R119">SUM(K98+K106+K114)</f>
        <v>14</v>
      </c>
      <c r="L119" s="322">
        <f t="shared" si="23"/>
        <v>0</v>
      </c>
      <c r="M119" s="322">
        <f t="shared" si="23"/>
        <v>0</v>
      </c>
      <c r="N119" s="322">
        <f t="shared" si="23"/>
        <v>0</v>
      </c>
      <c r="O119" s="322">
        <f t="shared" si="23"/>
        <v>0</v>
      </c>
      <c r="P119" s="322">
        <f t="shared" si="23"/>
        <v>0</v>
      </c>
      <c r="Q119" s="322">
        <f t="shared" si="23"/>
        <v>0</v>
      </c>
      <c r="R119" s="322">
        <f t="shared" si="23"/>
        <v>0</v>
      </c>
      <c r="S119" s="322">
        <f>SUM(S98+S106+M114)</f>
        <v>0</v>
      </c>
      <c r="T119" s="322">
        <f>SUM(T98+T106+N114)</f>
        <v>0</v>
      </c>
      <c r="U119" s="322">
        <f>SUM(U98+U106+O114)</f>
        <v>0</v>
      </c>
      <c r="W119" s="320">
        <f>SUM(G119:U119)/5</f>
        <v>14.4</v>
      </c>
    </row>
    <row r="120" spans="6:23" s="312" customFormat="1" ht="12.75">
      <c r="F120" s="323" t="s">
        <v>239</v>
      </c>
      <c r="G120" s="324">
        <f aca="true" t="shared" si="24" ref="G120:U120">SUM(G118:G119)</f>
        <v>43</v>
      </c>
      <c r="H120" s="324">
        <f t="shared" si="24"/>
        <v>43</v>
      </c>
      <c r="I120" s="324">
        <f t="shared" si="24"/>
        <v>66</v>
      </c>
      <c r="J120" s="324">
        <f t="shared" si="24"/>
        <v>63</v>
      </c>
      <c r="K120" s="324">
        <f t="shared" si="24"/>
        <v>58</v>
      </c>
      <c r="L120" s="324">
        <f t="shared" si="24"/>
        <v>0</v>
      </c>
      <c r="M120" s="324">
        <f t="shared" si="24"/>
        <v>0</v>
      </c>
      <c r="N120" s="324">
        <f t="shared" si="24"/>
        <v>0</v>
      </c>
      <c r="O120" s="324">
        <f t="shared" si="24"/>
        <v>0</v>
      </c>
      <c r="P120" s="324">
        <f t="shared" si="24"/>
        <v>0</v>
      </c>
      <c r="Q120" s="324">
        <f t="shared" si="24"/>
        <v>0</v>
      </c>
      <c r="R120" s="324">
        <f t="shared" si="24"/>
        <v>0</v>
      </c>
      <c r="S120" s="324">
        <f t="shared" si="24"/>
        <v>0</v>
      </c>
      <c r="T120" s="324">
        <f t="shared" si="24"/>
        <v>0</v>
      </c>
      <c r="U120" s="324">
        <f t="shared" si="24"/>
        <v>0</v>
      </c>
      <c r="W120" s="325">
        <f>SUM(G120:U120)/5</f>
        <v>54.6</v>
      </c>
    </row>
    <row r="121" spans="6:23" s="312" customFormat="1" ht="13.5" thickBot="1">
      <c r="F121" s="326"/>
      <c r="H121" s="327"/>
      <c r="I121" s="327"/>
      <c r="J121" s="328"/>
      <c r="R121" s="327"/>
      <c r="W121" s="329"/>
    </row>
    <row r="122" spans="6:23" s="225" customFormat="1" ht="12.75">
      <c r="F122" s="326"/>
      <c r="G122" s="330" t="s">
        <v>24</v>
      </c>
      <c r="H122" s="331" t="s">
        <v>25</v>
      </c>
      <c r="I122" s="331" t="s">
        <v>26</v>
      </c>
      <c r="J122" s="332" t="s">
        <v>27</v>
      </c>
      <c r="K122" s="333" t="s">
        <v>28</v>
      </c>
      <c r="L122" s="334" t="s">
        <v>29</v>
      </c>
      <c r="M122" s="335" t="s">
        <v>30</v>
      </c>
      <c r="N122" s="336" t="s">
        <v>31</v>
      </c>
      <c r="O122" s="337"/>
      <c r="P122" s="338"/>
      <c r="Q122" s="386" t="s">
        <v>240</v>
      </c>
      <c r="R122" s="386"/>
      <c r="S122" s="387" t="s">
        <v>241</v>
      </c>
      <c r="T122" s="387"/>
      <c r="U122" s="388" t="s">
        <v>239</v>
      </c>
      <c r="V122" s="389"/>
      <c r="W122" s="390"/>
    </row>
    <row r="123" spans="6:23" s="312" customFormat="1" ht="13.5" thickBot="1">
      <c r="F123" s="326"/>
      <c r="G123" s="339">
        <f>SUM(A20)</f>
        <v>16</v>
      </c>
      <c r="H123" s="340">
        <f>SUM(A39)</f>
        <v>17</v>
      </c>
      <c r="I123" s="340">
        <f>SUM(A59)</f>
        <v>17</v>
      </c>
      <c r="J123" s="341">
        <f>SUM(A73)</f>
        <v>11</v>
      </c>
      <c r="K123" s="342">
        <f>SUM(A84)</f>
        <v>8</v>
      </c>
      <c r="L123" s="339">
        <f>SUM(A98)</f>
        <v>12</v>
      </c>
      <c r="M123" s="340">
        <f>SUM(A106)</f>
        <v>5</v>
      </c>
      <c r="N123" s="343">
        <f>SUM(A114)</f>
        <v>5</v>
      </c>
      <c r="O123" s="344"/>
      <c r="P123" s="345"/>
      <c r="Q123" s="391">
        <f>SUM(G123:K123)</f>
        <v>69</v>
      </c>
      <c r="R123" s="391"/>
      <c r="S123" s="392">
        <f>SUM(L123:N123)</f>
        <v>22</v>
      </c>
      <c r="T123" s="392"/>
      <c r="U123" s="393">
        <f>SUM(Q123:T123)</f>
        <v>91</v>
      </c>
      <c r="V123" s="394"/>
      <c r="W123" s="395"/>
    </row>
    <row r="124" spans="1:23" s="312" customFormat="1" ht="12.75">
      <c r="A124" s="327"/>
      <c r="D124" s="327"/>
      <c r="E124" s="346"/>
      <c r="F124" s="347"/>
      <c r="I124" s="327"/>
      <c r="J124" s="327"/>
      <c r="K124" s="328"/>
      <c r="S124" s="327"/>
      <c r="W124" s="329"/>
    </row>
    <row r="125" spans="1:39" ht="11.25">
      <c r="A125" s="89"/>
      <c r="I125" s="85"/>
      <c r="J125" s="85"/>
      <c r="K125" s="101"/>
      <c r="R125" s="84"/>
      <c r="W125" s="100"/>
      <c r="X125" s="84"/>
      <c r="Y125" s="88"/>
      <c r="Z125" s="88"/>
      <c r="AA125" s="88"/>
      <c r="AB125" s="88"/>
      <c r="AC125" s="88"/>
      <c r="AD125" s="84"/>
      <c r="AE125" s="84"/>
      <c r="AF125" s="84"/>
      <c r="AG125" s="84"/>
      <c r="AH125" s="84"/>
      <c r="AI125" s="84"/>
      <c r="AJ125" s="84"/>
      <c r="AK125" s="84"/>
      <c r="AL125" s="84"/>
      <c r="AM125" s="84"/>
    </row>
    <row r="126" spans="1:39" ht="11.25">
      <c r="A126" s="89"/>
      <c r="I126" s="85"/>
      <c r="J126" s="85"/>
      <c r="K126" s="101"/>
      <c r="R126" s="84"/>
      <c r="S126" s="84"/>
      <c r="W126" s="100"/>
      <c r="X126" s="84"/>
      <c r="Y126" s="88"/>
      <c r="Z126" s="88"/>
      <c r="AA126" s="88"/>
      <c r="AB126" s="88"/>
      <c r="AC126" s="88"/>
      <c r="AD126" s="84"/>
      <c r="AE126" s="84"/>
      <c r="AF126" s="84"/>
      <c r="AG126" s="84"/>
      <c r="AH126" s="84"/>
      <c r="AI126" s="84"/>
      <c r="AJ126" s="84"/>
      <c r="AK126" s="84"/>
      <c r="AL126" s="84"/>
      <c r="AM126" s="84"/>
    </row>
    <row r="127" spans="1:37" ht="11.25">
      <c r="A127" s="89"/>
      <c r="I127" s="85"/>
      <c r="J127" s="85"/>
      <c r="K127" s="101"/>
      <c r="R127" s="84"/>
      <c r="S127" s="84"/>
      <c r="W127" s="100"/>
      <c r="X127" s="84"/>
      <c r="AA127" s="102"/>
      <c r="AB127" s="102"/>
      <c r="AC127" s="102"/>
      <c r="AJ127" s="92"/>
      <c r="AK127" s="92"/>
    </row>
    <row r="128" spans="1:36" ht="11.25">
      <c r="A128" s="89"/>
      <c r="I128" s="85"/>
      <c r="J128" s="85"/>
      <c r="K128" s="101"/>
      <c r="R128" s="84"/>
      <c r="W128" s="100"/>
      <c r="X128" s="99"/>
      <c r="AA128" s="102"/>
      <c r="AB128" s="102"/>
      <c r="AC128" s="102"/>
      <c r="AJ128" s="92"/>
    </row>
    <row r="129" spans="1:36" ht="11.25">
      <c r="A129" s="89"/>
      <c r="I129" s="85"/>
      <c r="J129" s="85"/>
      <c r="K129" s="101"/>
      <c r="R129" s="84"/>
      <c r="W129" s="100"/>
      <c r="X129" s="99"/>
      <c r="AA129" s="102"/>
      <c r="AB129" s="102"/>
      <c r="AC129" s="102"/>
      <c r="AJ129" s="92"/>
    </row>
    <row r="130" spans="1:36" ht="11.25">
      <c r="A130" s="89"/>
      <c r="I130" s="85"/>
      <c r="J130" s="85"/>
      <c r="K130" s="101"/>
      <c r="R130" s="84"/>
      <c r="W130" s="100"/>
      <c r="X130" s="99"/>
      <c r="AA130" s="102"/>
      <c r="AB130" s="102"/>
      <c r="AC130" s="102"/>
      <c r="AJ130" s="92"/>
    </row>
    <row r="131" spans="1:36" ht="11.25">
      <c r="A131" s="89"/>
      <c r="I131" s="85"/>
      <c r="J131" s="85"/>
      <c r="K131" s="101"/>
      <c r="R131" s="84"/>
      <c r="W131" s="100"/>
      <c r="X131" s="99"/>
      <c r="AA131" s="102"/>
      <c r="AB131" s="102"/>
      <c r="AC131" s="102"/>
      <c r="AJ131" s="92"/>
    </row>
    <row r="132" spans="1:36" ht="11.25">
      <c r="A132" s="89"/>
      <c r="I132" s="85"/>
      <c r="J132" s="85"/>
      <c r="K132" s="101"/>
      <c r="R132" s="84"/>
      <c r="W132" s="100"/>
      <c r="X132" s="99"/>
      <c r="AA132" s="102"/>
      <c r="AB132" s="102"/>
      <c r="AC132" s="102"/>
      <c r="AJ132" s="92"/>
    </row>
    <row r="133" spans="1:36" ht="11.25">
      <c r="A133" s="89"/>
      <c r="I133" s="85"/>
      <c r="J133" s="85"/>
      <c r="K133" s="101"/>
      <c r="R133" s="84"/>
      <c r="W133" s="100"/>
      <c r="X133" s="99"/>
      <c r="AA133" s="102"/>
      <c r="AB133" s="102"/>
      <c r="AC133" s="102"/>
      <c r="AJ133" s="92"/>
    </row>
    <row r="134" spans="1:36" ht="11.25">
      <c r="A134" s="89"/>
      <c r="I134" s="85"/>
      <c r="J134" s="85"/>
      <c r="K134" s="101"/>
      <c r="R134" s="84"/>
      <c r="W134" s="100"/>
      <c r="X134" s="99"/>
      <c r="AA134" s="102"/>
      <c r="AB134" s="102"/>
      <c r="AC134" s="102"/>
      <c r="AJ134" s="92"/>
    </row>
    <row r="135" spans="1:36" ht="11.25">
      <c r="A135" s="89"/>
      <c r="I135" s="85"/>
      <c r="J135" s="85"/>
      <c r="K135" s="101"/>
      <c r="R135" s="84"/>
      <c r="W135" s="100"/>
      <c r="X135" s="99"/>
      <c r="AA135" s="102"/>
      <c r="AB135" s="102"/>
      <c r="AC135" s="102"/>
      <c r="AJ135" s="92"/>
    </row>
    <row r="136" spans="1:36" ht="11.25">
      <c r="A136" s="89"/>
      <c r="I136" s="85"/>
      <c r="J136" s="85"/>
      <c r="K136" s="101"/>
      <c r="R136" s="84"/>
      <c r="W136" s="100"/>
      <c r="X136" s="99"/>
      <c r="AA136" s="102"/>
      <c r="AB136" s="102"/>
      <c r="AC136" s="102"/>
      <c r="AJ136" s="92"/>
    </row>
    <row r="137" spans="1:36" ht="11.25">
      <c r="A137" s="89"/>
      <c r="I137" s="85"/>
      <c r="J137" s="85"/>
      <c r="K137" s="101"/>
      <c r="R137" s="84"/>
      <c r="W137" s="100"/>
      <c r="X137" s="99"/>
      <c r="AA137" s="102"/>
      <c r="AB137" s="102"/>
      <c r="AC137" s="102"/>
      <c r="AJ137" s="92"/>
    </row>
    <row r="138" spans="1:36" ht="11.25">
      <c r="A138" s="89"/>
      <c r="I138" s="85"/>
      <c r="J138" s="85"/>
      <c r="K138" s="101"/>
      <c r="R138" s="84"/>
      <c r="W138" s="100"/>
      <c r="X138" s="99"/>
      <c r="AA138" s="102"/>
      <c r="AB138" s="102"/>
      <c r="AC138" s="102"/>
      <c r="AJ138" s="92"/>
    </row>
    <row r="139" spans="1:36" ht="11.25">
      <c r="A139" s="89"/>
      <c r="I139" s="85"/>
      <c r="J139" s="85"/>
      <c r="K139" s="101"/>
      <c r="R139" s="84"/>
      <c r="W139" s="100"/>
      <c r="X139" s="99"/>
      <c r="AA139" s="102"/>
      <c r="AB139" s="102"/>
      <c r="AC139" s="102"/>
      <c r="AJ139" s="92"/>
    </row>
    <row r="140" spans="1:36" ht="11.25">
      <c r="A140" s="89"/>
      <c r="I140" s="85"/>
      <c r="J140" s="85"/>
      <c r="K140" s="101"/>
      <c r="R140" s="84"/>
      <c r="W140" s="100"/>
      <c r="X140" s="99"/>
      <c r="AA140" s="102"/>
      <c r="AB140" s="102"/>
      <c r="AC140" s="102"/>
      <c r="AJ140" s="92"/>
    </row>
    <row r="141" spans="1:36" ht="11.25">
      <c r="A141" s="89"/>
      <c r="I141" s="85"/>
      <c r="J141" s="85"/>
      <c r="K141" s="101"/>
      <c r="R141" s="84"/>
      <c r="W141" s="100"/>
      <c r="X141" s="99"/>
      <c r="AA141" s="102"/>
      <c r="AB141" s="102"/>
      <c r="AC141" s="102"/>
      <c r="AJ141" s="92"/>
    </row>
    <row r="142" spans="1:36" ht="11.25">
      <c r="A142" s="89"/>
      <c r="I142" s="85"/>
      <c r="J142" s="85"/>
      <c r="K142" s="101"/>
      <c r="R142" s="84"/>
      <c r="W142" s="100"/>
      <c r="X142" s="99"/>
      <c r="AA142" s="102"/>
      <c r="AB142" s="102"/>
      <c r="AC142" s="102"/>
      <c r="AJ142" s="92"/>
    </row>
    <row r="143" spans="1:36" ht="11.25">
      <c r="A143" s="89"/>
      <c r="I143" s="85"/>
      <c r="J143" s="85"/>
      <c r="K143" s="101"/>
      <c r="R143" s="84"/>
      <c r="W143" s="100"/>
      <c r="X143" s="99"/>
      <c r="AA143" s="102"/>
      <c r="AB143" s="102"/>
      <c r="AC143" s="102"/>
      <c r="AJ143" s="92"/>
    </row>
    <row r="144" spans="1:36" ht="11.25">
      <c r="A144" s="89"/>
      <c r="I144" s="85"/>
      <c r="J144" s="85"/>
      <c r="K144" s="101"/>
      <c r="R144" s="84"/>
      <c r="W144" s="100"/>
      <c r="X144" s="99"/>
      <c r="AA144" s="102"/>
      <c r="AB144" s="102"/>
      <c r="AC144" s="102"/>
      <c r="AJ144" s="92"/>
    </row>
    <row r="145" spans="1:36" ht="11.25">
      <c r="A145" s="89"/>
      <c r="I145" s="85"/>
      <c r="J145" s="85"/>
      <c r="K145" s="101"/>
      <c r="R145" s="84"/>
      <c r="W145" s="100"/>
      <c r="X145" s="99"/>
      <c r="AA145" s="102"/>
      <c r="AB145" s="102"/>
      <c r="AC145" s="102"/>
      <c r="AJ145" s="92"/>
    </row>
    <row r="146" spans="1:36" ht="11.25">
      <c r="A146" s="89"/>
      <c r="I146" s="85"/>
      <c r="J146" s="85"/>
      <c r="K146" s="101"/>
      <c r="R146" s="84"/>
      <c r="W146" s="100"/>
      <c r="X146" s="99"/>
      <c r="AA146" s="102"/>
      <c r="AB146" s="102"/>
      <c r="AC146" s="102"/>
      <c r="AJ146" s="92"/>
    </row>
    <row r="147" spans="1:36" ht="11.25">
      <c r="A147" s="89"/>
      <c r="I147" s="85"/>
      <c r="J147" s="85"/>
      <c r="K147" s="101"/>
      <c r="R147" s="84"/>
      <c r="W147" s="100"/>
      <c r="X147" s="99"/>
      <c r="AA147" s="102"/>
      <c r="AB147" s="102"/>
      <c r="AC147" s="102"/>
      <c r="AJ147" s="92"/>
    </row>
    <row r="148" spans="1:36" ht="11.25">
      <c r="A148" s="89"/>
      <c r="I148" s="85"/>
      <c r="J148" s="85"/>
      <c r="K148" s="101"/>
      <c r="R148" s="84"/>
      <c r="W148" s="100"/>
      <c r="X148" s="99"/>
      <c r="AA148" s="102"/>
      <c r="AB148" s="102"/>
      <c r="AC148" s="102"/>
      <c r="AJ148" s="92"/>
    </row>
    <row r="149" spans="1:36" ht="11.25">
      <c r="A149" s="89"/>
      <c r="I149" s="85"/>
      <c r="J149" s="85"/>
      <c r="K149" s="101"/>
      <c r="R149" s="84"/>
      <c r="W149" s="100"/>
      <c r="X149" s="99"/>
      <c r="AA149" s="102"/>
      <c r="AB149" s="102"/>
      <c r="AC149" s="102"/>
      <c r="AJ149" s="92"/>
    </row>
    <row r="150" spans="1:36" ht="11.25">
      <c r="A150" s="89"/>
      <c r="I150" s="85"/>
      <c r="J150" s="85"/>
      <c r="K150" s="101"/>
      <c r="R150" s="84"/>
      <c r="W150" s="100"/>
      <c r="X150" s="99"/>
      <c r="AA150" s="102"/>
      <c r="AB150" s="102"/>
      <c r="AC150" s="102"/>
      <c r="AJ150" s="92"/>
    </row>
    <row r="151" spans="1:36" ht="11.25">
      <c r="A151" s="89"/>
      <c r="I151" s="85"/>
      <c r="J151" s="85"/>
      <c r="K151" s="101"/>
      <c r="R151" s="84"/>
      <c r="W151" s="100"/>
      <c r="X151" s="99"/>
      <c r="AA151" s="102"/>
      <c r="AB151" s="102"/>
      <c r="AC151" s="102"/>
      <c r="AJ151" s="92"/>
    </row>
    <row r="152" spans="1:36" ht="11.25">
      <c r="A152" s="89"/>
      <c r="I152" s="85"/>
      <c r="J152" s="85"/>
      <c r="K152" s="101"/>
      <c r="R152" s="84"/>
      <c r="W152" s="100"/>
      <c r="X152" s="99"/>
      <c r="AA152" s="102"/>
      <c r="AB152" s="102"/>
      <c r="AC152" s="102"/>
      <c r="AJ152" s="92"/>
    </row>
    <row r="153" spans="1:36" ht="11.25">
      <c r="A153" s="89"/>
      <c r="I153" s="85"/>
      <c r="J153" s="85"/>
      <c r="K153" s="101"/>
      <c r="R153" s="84"/>
      <c r="W153" s="100"/>
      <c r="X153" s="99"/>
      <c r="AA153" s="102"/>
      <c r="AB153" s="102"/>
      <c r="AC153" s="102"/>
      <c r="AJ153" s="92"/>
    </row>
    <row r="154" spans="1:36" ht="11.25">
      <c r="A154" s="89"/>
      <c r="I154" s="85"/>
      <c r="J154" s="85"/>
      <c r="K154" s="101"/>
      <c r="R154" s="84"/>
      <c r="W154" s="100"/>
      <c r="X154" s="99"/>
      <c r="AA154" s="102"/>
      <c r="AB154" s="102"/>
      <c r="AC154" s="102"/>
      <c r="AJ154" s="92"/>
    </row>
    <row r="155" spans="1:36" ht="11.25">
      <c r="A155" s="89"/>
      <c r="I155" s="85"/>
      <c r="J155" s="85"/>
      <c r="K155" s="101"/>
      <c r="R155" s="84"/>
      <c r="W155" s="100"/>
      <c r="X155" s="99"/>
      <c r="AA155" s="102"/>
      <c r="AB155" s="102"/>
      <c r="AC155" s="102"/>
      <c r="AJ155" s="92"/>
    </row>
    <row r="156" spans="1:36" ht="11.25">
      <c r="A156" s="89"/>
      <c r="I156" s="85"/>
      <c r="J156" s="85"/>
      <c r="K156" s="101"/>
      <c r="R156" s="84"/>
      <c r="W156" s="100"/>
      <c r="X156" s="99"/>
      <c r="AA156" s="102"/>
      <c r="AB156" s="102"/>
      <c r="AC156" s="102"/>
      <c r="AJ156" s="92"/>
    </row>
    <row r="157" spans="1:36" ht="11.25">
      <c r="A157" s="89"/>
      <c r="I157" s="85"/>
      <c r="J157" s="85"/>
      <c r="K157" s="101"/>
      <c r="R157" s="84"/>
      <c r="W157" s="100"/>
      <c r="X157" s="99"/>
      <c r="AA157" s="102"/>
      <c r="AB157" s="102"/>
      <c r="AC157" s="102"/>
      <c r="AJ157" s="92"/>
    </row>
    <row r="158" spans="1:36" ht="11.25">
      <c r="A158" s="89"/>
      <c r="I158" s="85"/>
      <c r="J158" s="85"/>
      <c r="K158" s="101"/>
      <c r="R158" s="84"/>
      <c r="W158" s="100"/>
      <c r="X158" s="99"/>
      <c r="AA158" s="102"/>
      <c r="AB158" s="102"/>
      <c r="AC158" s="102"/>
      <c r="AJ158" s="92"/>
    </row>
    <row r="159" spans="1:36" ht="11.25">
      <c r="A159" s="89"/>
      <c r="I159" s="85"/>
      <c r="J159" s="85"/>
      <c r="K159" s="101"/>
      <c r="R159" s="84"/>
      <c r="W159" s="100"/>
      <c r="X159" s="99"/>
      <c r="AA159" s="102"/>
      <c r="AB159" s="102"/>
      <c r="AC159" s="102"/>
      <c r="AJ159" s="92"/>
    </row>
    <row r="160" spans="1:36" ht="11.25">
      <c r="A160" s="89"/>
      <c r="I160" s="85"/>
      <c r="J160" s="85"/>
      <c r="K160" s="101"/>
      <c r="R160" s="84"/>
      <c r="W160" s="100"/>
      <c r="X160" s="99"/>
      <c r="AA160" s="102"/>
      <c r="AB160" s="102"/>
      <c r="AC160" s="102"/>
      <c r="AJ160" s="92"/>
    </row>
    <row r="161" spans="1:36" ht="11.25">
      <c r="A161" s="89"/>
      <c r="I161" s="85"/>
      <c r="J161" s="85"/>
      <c r="K161" s="101"/>
      <c r="R161" s="84"/>
      <c r="W161" s="100"/>
      <c r="X161" s="99"/>
      <c r="AA161" s="102"/>
      <c r="AB161" s="102"/>
      <c r="AC161" s="102"/>
      <c r="AJ161" s="92"/>
    </row>
    <row r="162" spans="1:36" ht="11.25">
      <c r="A162" s="89"/>
      <c r="I162" s="85"/>
      <c r="J162" s="85"/>
      <c r="K162" s="101"/>
      <c r="R162" s="84"/>
      <c r="W162" s="100"/>
      <c r="X162" s="99"/>
      <c r="AA162" s="102"/>
      <c r="AB162" s="102"/>
      <c r="AC162" s="102"/>
      <c r="AJ162" s="92"/>
    </row>
    <row r="163" spans="1:36" ht="11.25">
      <c r="A163" s="89"/>
      <c r="I163" s="85"/>
      <c r="J163" s="85"/>
      <c r="K163" s="101"/>
      <c r="R163" s="84"/>
      <c r="W163" s="100"/>
      <c r="X163" s="99"/>
      <c r="AA163" s="102"/>
      <c r="AB163" s="102"/>
      <c r="AC163" s="102"/>
      <c r="AJ163" s="92"/>
    </row>
    <row r="164" spans="1:36" ht="11.25">
      <c r="A164" s="89"/>
      <c r="I164" s="85"/>
      <c r="J164" s="85"/>
      <c r="K164" s="101"/>
      <c r="R164" s="84"/>
      <c r="W164" s="100"/>
      <c r="X164" s="99"/>
      <c r="AA164" s="102"/>
      <c r="AB164" s="102"/>
      <c r="AC164" s="102"/>
      <c r="AJ164" s="92"/>
    </row>
    <row r="165" spans="1:36" ht="11.25">
      <c r="A165" s="89"/>
      <c r="I165" s="85"/>
      <c r="J165" s="85"/>
      <c r="K165" s="101"/>
      <c r="R165" s="84"/>
      <c r="W165" s="100"/>
      <c r="X165" s="99"/>
      <c r="AA165" s="102"/>
      <c r="AB165" s="102"/>
      <c r="AC165" s="102"/>
      <c r="AJ165" s="92"/>
    </row>
    <row r="166" spans="1:36" ht="11.25">
      <c r="A166" s="89"/>
      <c r="I166" s="85"/>
      <c r="J166" s="85"/>
      <c r="K166" s="101"/>
      <c r="R166" s="84"/>
      <c r="W166" s="100"/>
      <c r="X166" s="99"/>
      <c r="AA166" s="102"/>
      <c r="AB166" s="102"/>
      <c r="AC166" s="102"/>
      <c r="AJ166" s="92"/>
    </row>
    <row r="167" spans="1:36" ht="11.25">
      <c r="A167" s="89"/>
      <c r="I167" s="85"/>
      <c r="J167" s="85"/>
      <c r="K167" s="101"/>
      <c r="R167" s="84"/>
      <c r="W167" s="100"/>
      <c r="X167" s="99"/>
      <c r="AA167" s="102"/>
      <c r="AB167" s="102"/>
      <c r="AC167" s="102"/>
      <c r="AJ167" s="92"/>
    </row>
    <row r="168" spans="1:36" ht="11.25">
      <c r="A168" s="89"/>
      <c r="I168" s="85"/>
      <c r="J168" s="85"/>
      <c r="K168" s="101"/>
      <c r="R168" s="84"/>
      <c r="W168" s="100"/>
      <c r="X168" s="99"/>
      <c r="AA168" s="102"/>
      <c r="AB168" s="102"/>
      <c r="AC168" s="102"/>
      <c r="AJ168" s="92"/>
    </row>
    <row r="169" spans="1:36" ht="11.25">
      <c r="A169" s="89"/>
      <c r="I169" s="85"/>
      <c r="J169" s="85"/>
      <c r="K169" s="101"/>
      <c r="R169" s="84"/>
      <c r="W169" s="100"/>
      <c r="X169" s="99"/>
      <c r="AA169" s="102"/>
      <c r="AB169" s="102"/>
      <c r="AC169" s="102"/>
      <c r="AJ169" s="92"/>
    </row>
    <row r="170" spans="1:36" ht="11.25">
      <c r="A170" s="89"/>
      <c r="I170" s="85"/>
      <c r="J170" s="85"/>
      <c r="K170" s="101"/>
      <c r="R170" s="84"/>
      <c r="W170" s="100"/>
      <c r="X170" s="99"/>
      <c r="AA170" s="102"/>
      <c r="AB170" s="102"/>
      <c r="AC170" s="102"/>
      <c r="AJ170" s="92"/>
    </row>
    <row r="171" spans="1:36" ht="11.25">
      <c r="A171" s="89"/>
      <c r="I171" s="85"/>
      <c r="J171" s="85"/>
      <c r="K171" s="101"/>
      <c r="R171" s="84"/>
      <c r="W171" s="100"/>
      <c r="X171" s="99"/>
      <c r="AA171" s="102"/>
      <c r="AB171" s="102"/>
      <c r="AC171" s="102"/>
      <c r="AJ171" s="92"/>
    </row>
    <row r="172" spans="1:36" ht="11.25">
      <c r="A172" s="89"/>
      <c r="I172" s="85"/>
      <c r="J172" s="85"/>
      <c r="K172" s="101"/>
      <c r="R172" s="84"/>
      <c r="W172" s="100"/>
      <c r="X172" s="99"/>
      <c r="AA172" s="102"/>
      <c r="AB172" s="102"/>
      <c r="AC172" s="102"/>
      <c r="AJ172" s="92"/>
    </row>
    <row r="173" spans="1:36" ht="11.25">
      <c r="A173" s="89"/>
      <c r="I173" s="85"/>
      <c r="J173" s="85"/>
      <c r="K173" s="101"/>
      <c r="R173" s="84"/>
      <c r="W173" s="100"/>
      <c r="X173" s="99"/>
      <c r="AA173" s="102"/>
      <c r="AB173" s="102"/>
      <c r="AC173" s="102"/>
      <c r="AJ173" s="92"/>
    </row>
    <row r="174" spans="1:36" ht="11.25">
      <c r="A174" s="89"/>
      <c r="I174" s="85"/>
      <c r="J174" s="85"/>
      <c r="K174" s="101"/>
      <c r="R174" s="84"/>
      <c r="W174" s="100"/>
      <c r="X174" s="99"/>
      <c r="AA174" s="102"/>
      <c r="AB174" s="102"/>
      <c r="AC174" s="102"/>
      <c r="AJ174" s="92"/>
    </row>
    <row r="175" spans="1:36" ht="11.25">
      <c r="A175" s="89"/>
      <c r="I175" s="85"/>
      <c r="J175" s="85"/>
      <c r="K175" s="101"/>
      <c r="R175" s="84"/>
      <c r="W175" s="100"/>
      <c r="X175" s="99"/>
      <c r="AA175" s="102"/>
      <c r="AB175" s="102"/>
      <c r="AC175" s="102"/>
      <c r="AJ175" s="92"/>
    </row>
    <row r="176" spans="1:36" ht="11.25">
      <c r="A176" s="89"/>
      <c r="I176" s="85"/>
      <c r="J176" s="85"/>
      <c r="K176" s="101"/>
      <c r="R176" s="84"/>
      <c r="W176" s="100"/>
      <c r="X176" s="99"/>
      <c r="AA176" s="102"/>
      <c r="AB176" s="102"/>
      <c r="AC176" s="102"/>
      <c r="AJ176" s="92"/>
    </row>
    <row r="177" spans="1:36" ht="11.25">
      <c r="A177" s="89"/>
      <c r="I177" s="85"/>
      <c r="J177" s="85"/>
      <c r="K177" s="101"/>
      <c r="R177" s="84"/>
      <c r="W177" s="100"/>
      <c r="X177" s="99"/>
      <c r="AA177" s="102"/>
      <c r="AB177" s="102"/>
      <c r="AC177" s="102"/>
      <c r="AJ177" s="92"/>
    </row>
    <row r="178" spans="1:36" ht="11.25">
      <c r="A178" s="89"/>
      <c r="I178" s="85"/>
      <c r="J178" s="85"/>
      <c r="K178" s="101"/>
      <c r="R178" s="84"/>
      <c r="W178" s="100"/>
      <c r="X178" s="99"/>
      <c r="AA178" s="102"/>
      <c r="AB178" s="102"/>
      <c r="AC178" s="102"/>
      <c r="AJ178" s="92"/>
    </row>
    <row r="179" spans="1:36" ht="11.25">
      <c r="A179" s="89"/>
      <c r="I179" s="85"/>
      <c r="J179" s="85"/>
      <c r="K179" s="101"/>
      <c r="R179" s="84"/>
      <c r="W179" s="100"/>
      <c r="X179" s="99"/>
      <c r="AA179" s="102"/>
      <c r="AB179" s="102"/>
      <c r="AC179" s="102"/>
      <c r="AJ179" s="92"/>
    </row>
    <row r="180" spans="1:36" ht="11.25">
      <c r="A180" s="89"/>
      <c r="I180" s="85"/>
      <c r="J180" s="85"/>
      <c r="K180" s="101"/>
      <c r="R180" s="84"/>
      <c r="W180" s="100"/>
      <c r="X180" s="99"/>
      <c r="AA180" s="102"/>
      <c r="AB180" s="102"/>
      <c r="AC180" s="102"/>
      <c r="AJ180" s="92"/>
    </row>
    <row r="181" spans="1:36" ht="11.25">
      <c r="A181" s="89"/>
      <c r="I181" s="85"/>
      <c r="J181" s="85"/>
      <c r="K181" s="101"/>
      <c r="R181" s="84"/>
      <c r="W181" s="100"/>
      <c r="X181" s="99"/>
      <c r="AA181" s="102"/>
      <c r="AB181" s="102"/>
      <c r="AC181" s="102"/>
      <c r="AJ181" s="92"/>
    </row>
    <row r="182" spans="1:36" ht="11.25">
      <c r="A182" s="89"/>
      <c r="I182" s="85"/>
      <c r="J182" s="85"/>
      <c r="K182" s="101"/>
      <c r="R182" s="84"/>
      <c r="W182" s="100"/>
      <c r="X182" s="99"/>
      <c r="AA182" s="102"/>
      <c r="AB182" s="102"/>
      <c r="AC182" s="102"/>
      <c r="AJ182" s="92"/>
    </row>
    <row r="183" spans="1:36" ht="11.25">
      <c r="A183" s="89"/>
      <c r="I183" s="85"/>
      <c r="J183" s="85"/>
      <c r="K183" s="101"/>
      <c r="R183" s="84"/>
      <c r="W183" s="100"/>
      <c r="X183" s="99"/>
      <c r="AA183" s="102"/>
      <c r="AB183" s="102"/>
      <c r="AC183" s="102"/>
      <c r="AJ183" s="92"/>
    </row>
    <row r="184" spans="1:36" ht="11.25">
      <c r="A184" s="89"/>
      <c r="I184" s="85"/>
      <c r="J184" s="85"/>
      <c r="K184" s="101"/>
      <c r="R184" s="84"/>
      <c r="W184" s="100"/>
      <c r="X184" s="99"/>
      <c r="AA184" s="102"/>
      <c r="AB184" s="102"/>
      <c r="AC184" s="102"/>
      <c r="AJ184" s="92"/>
    </row>
    <row r="185" spans="1:36" ht="11.25">
      <c r="A185" s="89"/>
      <c r="I185" s="85"/>
      <c r="J185" s="85"/>
      <c r="K185" s="101"/>
      <c r="R185" s="84"/>
      <c r="W185" s="100"/>
      <c r="X185" s="99"/>
      <c r="AA185" s="102"/>
      <c r="AB185" s="102"/>
      <c r="AC185" s="102"/>
      <c r="AJ185" s="92"/>
    </row>
    <row r="186" spans="1:36" ht="11.25">
      <c r="A186" s="89"/>
      <c r="I186" s="85"/>
      <c r="J186" s="85"/>
      <c r="K186" s="101"/>
      <c r="R186" s="84"/>
      <c r="W186" s="100"/>
      <c r="X186" s="99"/>
      <c r="AA186" s="102"/>
      <c r="AB186" s="102"/>
      <c r="AC186" s="102"/>
      <c r="AJ186" s="92"/>
    </row>
    <row r="187" spans="1:36" ht="11.25">
      <c r="A187" s="89"/>
      <c r="I187" s="85"/>
      <c r="J187" s="85"/>
      <c r="K187" s="101"/>
      <c r="R187" s="84"/>
      <c r="W187" s="100"/>
      <c r="X187" s="99"/>
      <c r="AA187" s="102"/>
      <c r="AB187" s="102"/>
      <c r="AC187" s="102"/>
      <c r="AJ187" s="92"/>
    </row>
    <row r="188" spans="1:36" ht="11.25">
      <c r="A188" s="89"/>
      <c r="I188" s="85"/>
      <c r="J188" s="85"/>
      <c r="K188" s="101"/>
      <c r="R188" s="84"/>
      <c r="W188" s="100"/>
      <c r="X188" s="99"/>
      <c r="AA188" s="102"/>
      <c r="AB188" s="102"/>
      <c r="AC188" s="102"/>
      <c r="AJ188" s="92"/>
    </row>
    <row r="189" spans="1:36" ht="11.25">
      <c r="A189" s="89"/>
      <c r="I189" s="85"/>
      <c r="J189" s="85"/>
      <c r="K189" s="101"/>
      <c r="R189" s="84"/>
      <c r="W189" s="100"/>
      <c r="X189" s="99"/>
      <c r="AA189" s="102"/>
      <c r="AB189" s="102"/>
      <c r="AC189" s="102"/>
      <c r="AJ189" s="92"/>
    </row>
    <row r="190" spans="1:36" ht="11.25">
      <c r="A190" s="89"/>
      <c r="I190" s="85"/>
      <c r="J190" s="85"/>
      <c r="K190" s="101"/>
      <c r="R190" s="84"/>
      <c r="W190" s="100"/>
      <c r="X190" s="99"/>
      <c r="AA190" s="102"/>
      <c r="AB190" s="102"/>
      <c r="AC190" s="102"/>
      <c r="AJ190" s="92"/>
    </row>
    <row r="191" spans="1:36" ht="11.25">
      <c r="A191" s="89"/>
      <c r="I191" s="85"/>
      <c r="J191" s="85"/>
      <c r="K191" s="101"/>
      <c r="R191" s="84"/>
      <c r="W191" s="100"/>
      <c r="X191" s="99"/>
      <c r="AA191" s="102"/>
      <c r="AB191" s="102"/>
      <c r="AC191" s="102"/>
      <c r="AJ191" s="92"/>
    </row>
    <row r="192" spans="1:36" ht="11.25">
      <c r="A192" s="89"/>
      <c r="I192" s="85"/>
      <c r="J192" s="85"/>
      <c r="K192" s="101"/>
      <c r="R192" s="84"/>
      <c r="W192" s="100"/>
      <c r="X192" s="99"/>
      <c r="AA192" s="102"/>
      <c r="AB192" s="102"/>
      <c r="AC192" s="102"/>
      <c r="AJ192" s="92"/>
    </row>
    <row r="193" spans="1:36" ht="11.25">
      <c r="A193" s="89"/>
      <c r="I193" s="85"/>
      <c r="J193" s="85"/>
      <c r="K193" s="101"/>
      <c r="R193" s="84"/>
      <c r="W193" s="100"/>
      <c r="X193" s="99"/>
      <c r="AA193" s="102"/>
      <c r="AB193" s="102"/>
      <c r="AC193" s="102"/>
      <c r="AJ193" s="92"/>
    </row>
    <row r="194" spans="1:36" ht="11.25">
      <c r="A194" s="89"/>
      <c r="I194" s="85"/>
      <c r="J194" s="85"/>
      <c r="K194" s="101"/>
      <c r="R194" s="84"/>
      <c r="W194" s="100"/>
      <c r="X194" s="99"/>
      <c r="AA194" s="102"/>
      <c r="AB194" s="102"/>
      <c r="AC194" s="102"/>
      <c r="AJ194" s="92"/>
    </row>
    <row r="195" spans="1:36" ht="11.25">
      <c r="A195" s="89"/>
      <c r="I195" s="85"/>
      <c r="J195" s="85"/>
      <c r="K195" s="101"/>
      <c r="R195" s="84"/>
      <c r="W195" s="100"/>
      <c r="X195" s="99"/>
      <c r="AA195" s="102"/>
      <c r="AB195" s="102"/>
      <c r="AC195" s="102"/>
      <c r="AJ195" s="92"/>
    </row>
  </sheetData>
  <sheetProtection/>
  <mergeCells count="7">
    <mergeCell ref="A1:AC1"/>
    <mergeCell ref="Q122:R122"/>
    <mergeCell ref="S122:T122"/>
    <mergeCell ref="U122:W122"/>
    <mergeCell ref="Q123:R123"/>
    <mergeCell ref="S123:T123"/>
    <mergeCell ref="U123:W123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Your User Name</cp:lastModifiedBy>
  <cp:lastPrinted>2009-04-30T06:18:37Z</cp:lastPrinted>
  <dcterms:created xsi:type="dcterms:W3CDTF">2009-04-30T06:14:06Z</dcterms:created>
  <dcterms:modified xsi:type="dcterms:W3CDTF">2009-04-30T06:21:17Z</dcterms:modified>
  <cp:category/>
  <cp:version/>
  <cp:contentType/>
  <cp:contentStatus/>
</cp:coreProperties>
</file>