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28"/>
  </bookViews>
  <sheets>
    <sheet name="Pozn" sheetId="1" r:id="rId1"/>
    <sheet name="Kateg." sheetId="2" r:id="rId2"/>
    <sheet name="M1" sheetId="3" r:id="rId3"/>
    <sheet name="Z1" sheetId="4" r:id="rId4"/>
    <sheet name="M2" sheetId="5" r:id="rId5"/>
    <sheet name="Z2" sheetId="6" r:id="rId6"/>
    <sheet name="M3" sheetId="7" r:id="rId7"/>
    <sheet name="Z3" sheetId="8" r:id="rId8"/>
    <sheet name="M4" sheetId="9" r:id="rId9"/>
    <sheet name="Z4" sheetId="10" r:id="rId10"/>
    <sheet name="M5" sheetId="11" r:id="rId11"/>
    <sheet name="Z5" sheetId="12" r:id="rId12"/>
    <sheet name="M6" sheetId="13" r:id="rId13"/>
    <sheet name="Z6" sheetId="14" r:id="rId14"/>
    <sheet name="M7" sheetId="15" r:id="rId15"/>
    <sheet name="Z7" sheetId="16" r:id="rId16"/>
    <sheet name="M8" sheetId="17" r:id="rId17"/>
    <sheet name="Z8" sheetId="18" r:id="rId18"/>
    <sheet name="M9" sheetId="19" r:id="rId19"/>
    <sheet name="Z9" sheetId="20" r:id="rId20"/>
    <sheet name="M10" sheetId="21" r:id="rId21"/>
    <sheet name="Z10" sheetId="22" r:id="rId22"/>
    <sheet name="M11" sheetId="23" r:id="rId23"/>
    <sheet name="Z11" sheetId="24" r:id="rId24"/>
    <sheet name="M12" sheetId="25" r:id="rId25"/>
    <sheet name="Z12" sheetId="26" r:id="rId26"/>
    <sheet name="M13" sheetId="27" r:id="rId27"/>
    <sheet name="Formulář" sheetId="28" r:id="rId28"/>
    <sheet name="Výsledky" sheetId="29" r:id="rId29"/>
    <sheet name="casom" sheetId="30" r:id="rId30"/>
    <sheet name="Trat" sheetId="31" r:id="rId31"/>
  </sheets>
  <definedNames>
    <definedName name="_xlnm._FilterDatabase" localSheetId="28" hidden="1">'Výsledky'!$B$3:$H$8</definedName>
  </definedNames>
  <calcPr fullCalcOnLoad="1"/>
</workbook>
</file>

<file path=xl/sharedStrings.xml><?xml version="1.0" encoding="utf-8"?>
<sst xmlns="http://schemas.openxmlformats.org/spreadsheetml/2006/main" count="1817" uniqueCount="425">
  <si>
    <t>Poznámky</t>
  </si>
  <si>
    <t>1.</t>
  </si>
  <si>
    <t>třídění dle času</t>
  </si>
  <si>
    <t>nebo</t>
  </si>
  <si>
    <t>Ctrl + t</t>
  </si>
  <si>
    <t>2.</t>
  </si>
  <si>
    <t>0:12</t>
  </si>
  <si>
    <r>
      <rPr>
        <b/>
        <sz val="10"/>
        <rFont val="Arial CE"/>
        <family val="0"/>
      </rPr>
      <t xml:space="preserve">čas psát v formátu </t>
    </r>
    <r>
      <rPr>
        <b/>
        <sz val="10"/>
        <color indexed="10"/>
        <rFont val="Arial CE"/>
        <family val="0"/>
      </rPr>
      <t>text</t>
    </r>
  </si>
  <si>
    <t>55:34</t>
  </si>
  <si>
    <t>3.</t>
  </si>
  <si>
    <t>Ctrl + h</t>
  </si>
  <si>
    <t>převod "Výsledky" na hodnoty "Výsledky."</t>
  </si>
  <si>
    <t>Věkové kategorie ( dle roku narození ) :</t>
  </si>
  <si>
    <t>Letošní rok :</t>
  </si>
  <si>
    <t>Datum :</t>
  </si>
  <si>
    <t>Kód</t>
  </si>
  <si>
    <t>Věk</t>
  </si>
  <si>
    <t>Rok narození</t>
  </si>
  <si>
    <t>Kategorie</t>
  </si>
  <si>
    <t>Nadpis výsledkové listiny</t>
  </si>
  <si>
    <t>Muži</t>
  </si>
  <si>
    <t>Ženy</t>
  </si>
  <si>
    <t>M1</t>
  </si>
  <si>
    <t>a mladší</t>
  </si>
  <si>
    <t>Předškolní chlapci</t>
  </si>
  <si>
    <t>Rok</t>
  </si>
  <si>
    <t>M2</t>
  </si>
  <si>
    <t>Přípravka I chlapci</t>
  </si>
  <si>
    <t>M13</t>
  </si>
  <si>
    <t>Z12</t>
  </si>
  <si>
    <t>M3</t>
  </si>
  <si>
    <t>Přípravka II chlapci</t>
  </si>
  <si>
    <t>M12</t>
  </si>
  <si>
    <t>Z11</t>
  </si>
  <si>
    <t>M4</t>
  </si>
  <si>
    <t>Nejmladší žáci</t>
  </si>
  <si>
    <t>M11</t>
  </si>
  <si>
    <t>Z10</t>
  </si>
  <si>
    <t>M5</t>
  </si>
  <si>
    <t>Mladší žáci</t>
  </si>
  <si>
    <t>M10</t>
  </si>
  <si>
    <t>Z9</t>
  </si>
  <si>
    <t>M6</t>
  </si>
  <si>
    <t>Starší žáci</t>
  </si>
  <si>
    <t>M9</t>
  </si>
  <si>
    <t>Z8</t>
  </si>
  <si>
    <t>M7</t>
  </si>
  <si>
    <t>Dorostenci</t>
  </si>
  <si>
    <t>M8</t>
  </si>
  <si>
    <t>Z7</t>
  </si>
  <si>
    <t>Junioři</t>
  </si>
  <si>
    <t>Z6</t>
  </si>
  <si>
    <t>Muži 20 - 39 let</t>
  </si>
  <si>
    <t>Z5</t>
  </si>
  <si>
    <t>Muži 40 - 49 let</t>
  </si>
  <si>
    <t>Z4</t>
  </si>
  <si>
    <t>Muži 50 - 59 let</t>
  </si>
  <si>
    <t>Z3</t>
  </si>
  <si>
    <t>Muži 60 - 69 let</t>
  </si>
  <si>
    <t>Z2</t>
  </si>
  <si>
    <t>a starší</t>
  </si>
  <si>
    <t>Muži 70 let a starší</t>
  </si>
  <si>
    <t>Z1</t>
  </si>
  <si>
    <t>Předškolní dívky</t>
  </si>
  <si>
    <t>Přípravka I dívky</t>
  </si>
  <si>
    <t>Přípravka II dívky</t>
  </si>
  <si>
    <t>Nejmladší žákyně</t>
  </si>
  <si>
    <t>Mladší žákyně</t>
  </si>
  <si>
    <t>Starší žákyně</t>
  </si>
  <si>
    <t>Dorostenky</t>
  </si>
  <si>
    <t>Juniorky</t>
  </si>
  <si>
    <t>Ženy 20 - 34 let</t>
  </si>
  <si>
    <t>Ženy 35 - 44 let</t>
  </si>
  <si>
    <t>Ženy 45 - 54 let</t>
  </si>
  <si>
    <t>Ženy 55 let a starší</t>
  </si>
  <si>
    <t>Pořadí</t>
  </si>
  <si>
    <t>St.číslo</t>
  </si>
  <si>
    <t>Příjmení, jméno</t>
  </si>
  <si>
    <t>Rok n.</t>
  </si>
  <si>
    <t>Kat.</t>
  </si>
  <si>
    <t>Startuje za</t>
  </si>
  <si>
    <t>Čas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</si>
  <si>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</si>
  <si>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</si>
  <si>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</si>
  <si>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</si>
  <si>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</si>
  <si>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</si>
  <si>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</si>
  <si>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</si>
  <si>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</si>
  <si>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</si>
  <si>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</si>
  <si>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</si>
  <si>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</si>
  <si>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</si>
  <si>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</si>
  <si>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</si>
  <si>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</si>
  <si>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</si>
  <si>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</si>
  <si>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</si>
  <si>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</si>
  <si>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</si>
  <si>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</si>
  <si>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</si>
  <si>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</si>
  <si>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</si>
  <si>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</si>
  <si>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        v Úpici :</t>
  </si>
  <si>
    <r>
      <rPr>
        <b/>
        <i/>
        <sz val="10"/>
        <rFont val="Arial CE"/>
        <family val="0"/>
      </rPr>
      <t>Hlavní rozhodčí :</t>
    </r>
    <r>
      <rPr>
        <sz val="10"/>
        <rFont val="Arial CE"/>
        <family val="0"/>
      </rPr>
      <t xml:space="preserve">  </t>
    </r>
    <r>
      <rPr>
        <i/>
        <sz val="10"/>
        <rFont val="Arial CE"/>
        <family val="0"/>
      </rPr>
      <t>Mirko Jiránek</t>
    </r>
  </si>
  <si>
    <r>
      <rPr>
        <b/>
        <i/>
        <sz val="10"/>
        <rFont val="Arial CE"/>
        <family val="0"/>
      </rPr>
      <t xml:space="preserve">Ředitel závodu  : </t>
    </r>
    <r>
      <rPr>
        <i/>
        <sz val="10"/>
        <rFont val="Arial CE"/>
        <family val="0"/>
      </rPr>
      <t xml:space="preserve"> Jindřich Bureš</t>
    </r>
  </si>
  <si>
    <t>108</t>
  </si>
  <si>
    <t>Kašpar Josef</t>
  </si>
  <si>
    <t>Výkresy Kašpar</t>
  </si>
  <si>
    <t>18</t>
  </si>
  <si>
    <t>Tomoš Miroslav</t>
  </si>
  <si>
    <t>Úpice</t>
  </si>
  <si>
    <t>320</t>
  </si>
  <si>
    <t>Křeček Jiří</t>
  </si>
  <si>
    <t>ELEVEN RUN TEAM</t>
  </si>
  <si>
    <t>139</t>
  </si>
  <si>
    <t>Bárta Martin</t>
  </si>
  <si>
    <t>Bárt Team</t>
  </si>
  <si>
    <t>59</t>
  </si>
  <si>
    <t>Marková Veronika</t>
  </si>
  <si>
    <t>AC Pardubice</t>
  </si>
  <si>
    <t>15</t>
  </si>
  <si>
    <t>Karpíšek Jakub</t>
  </si>
  <si>
    <t>Trutnov</t>
  </si>
  <si>
    <t>16</t>
  </si>
  <si>
    <t>Hudec Zdeněk</t>
  </si>
  <si>
    <t xml:space="preserve">TJ Maratonstav Úpice </t>
  </si>
  <si>
    <t>Hurdálek Robert</t>
  </si>
  <si>
    <t>TJ LOKO Trutnov</t>
  </si>
  <si>
    <t>Červený Jakub</t>
  </si>
  <si>
    <t>Kubasa Jiří</t>
  </si>
  <si>
    <t>274</t>
  </si>
  <si>
    <t>Rucker Jakub</t>
  </si>
  <si>
    <t>BONBON Machov</t>
  </si>
  <si>
    <t>319</t>
  </si>
  <si>
    <t>Ježek Přemysl</t>
  </si>
  <si>
    <t>AC Slovan Liberec</t>
  </si>
  <si>
    <t>126</t>
  </si>
  <si>
    <t>Nehyba Michal</t>
  </si>
  <si>
    <t>Vella Team</t>
  </si>
  <si>
    <t>20</t>
  </si>
  <si>
    <t>Hak Tomáš</t>
  </si>
  <si>
    <t>Vítězná</t>
  </si>
  <si>
    <t>128</t>
  </si>
  <si>
    <t>Penc Ondřej</t>
  </si>
  <si>
    <t>Cyklo Tony</t>
  </si>
  <si>
    <t>321</t>
  </si>
  <si>
    <t>Vlček Milan</t>
  </si>
  <si>
    <t>SK Nové Město nad Meují</t>
  </si>
  <si>
    <t>132</t>
  </si>
  <si>
    <t>Habr Martin</t>
  </si>
  <si>
    <t>TJ Sokol Olešnice</t>
  </si>
  <si>
    <t>322</t>
  </si>
  <si>
    <t>Linhart Lukáš</t>
  </si>
  <si>
    <t>138</t>
  </si>
  <si>
    <t>Celba Petr</t>
  </si>
  <si>
    <t>Pell´s team Brno</t>
  </si>
  <si>
    <t>325</t>
  </si>
  <si>
    <t>Svatoň Jiří</t>
  </si>
  <si>
    <t>SK Čechovka Hořice</t>
  </si>
  <si>
    <t>140</t>
  </si>
  <si>
    <t>Dufka Vladislav</t>
  </si>
  <si>
    <t>Páslerův statek</t>
  </si>
  <si>
    <t>328</t>
  </si>
  <si>
    <t>DvořákPavel</t>
  </si>
  <si>
    <t>Biatlon Prostějov</t>
  </si>
  <si>
    <t>330</t>
  </si>
  <si>
    <t>Záruba Jan</t>
  </si>
  <si>
    <t>PRE</t>
  </si>
  <si>
    <t>143</t>
  </si>
  <si>
    <t>Jirka Jan</t>
  </si>
  <si>
    <t>AC Náchod</t>
  </si>
  <si>
    <t>146</t>
  </si>
  <si>
    <t>Vagenknecht František</t>
  </si>
  <si>
    <t>Aster Jičín</t>
  </si>
  <si>
    <t>14</t>
  </si>
  <si>
    <t>Kubečková Radka</t>
  </si>
  <si>
    <t>TJ Maratonstav Úpice</t>
  </si>
  <si>
    <t>58</t>
  </si>
  <si>
    <t>Jiroutová Lucie</t>
  </si>
  <si>
    <t>Pelsteam Brno</t>
  </si>
  <si>
    <t>279</t>
  </si>
  <si>
    <t>Rýdlová Denisa</t>
  </si>
  <si>
    <t>Vella Náchod</t>
  </si>
  <si>
    <t>5</t>
  </si>
  <si>
    <t>Vašíček Martin</t>
  </si>
  <si>
    <t>3</t>
  </si>
  <si>
    <t>Lanta Petr</t>
  </si>
  <si>
    <t>Orel Úpice</t>
  </si>
  <si>
    <t>Rucker Pavel</t>
  </si>
  <si>
    <t>272</t>
  </si>
  <si>
    <t>Vašíček Roman</t>
  </si>
  <si>
    <t>Radvanice</t>
  </si>
  <si>
    <t>19</t>
  </si>
  <si>
    <t>Záruba Martin</t>
  </si>
  <si>
    <t>MěÚ Dvůr Králové nad Labem</t>
  </si>
  <si>
    <t>269</t>
  </si>
  <si>
    <t>Žák Jiří</t>
  </si>
  <si>
    <t>www.zakisova-skolabehu.com</t>
  </si>
  <si>
    <t>133</t>
  </si>
  <si>
    <t>Kulda Jan</t>
  </si>
  <si>
    <t>134</t>
  </si>
  <si>
    <t>Skalský Miloš</t>
  </si>
  <si>
    <t>135</t>
  </si>
  <si>
    <t>Litoš Jiří</t>
  </si>
  <si>
    <t>Pavlišov</t>
  </si>
  <si>
    <t>136</t>
  </si>
  <si>
    <t>Mazač Jaroslav</t>
  </si>
  <si>
    <t>Wikov Hronov</t>
  </si>
  <si>
    <t>137</t>
  </si>
  <si>
    <t>Vít Pavel</t>
  </si>
  <si>
    <t>141</t>
  </si>
  <si>
    <t>Maravaud Pierre</t>
  </si>
  <si>
    <t>Libňatov</t>
  </si>
  <si>
    <t>145</t>
  </si>
  <si>
    <t>Volf David</t>
  </si>
  <si>
    <t>Rokytnice nad Jizerou</t>
  </si>
  <si>
    <t>148</t>
  </si>
  <si>
    <t>Tuček Petr</t>
  </si>
  <si>
    <t>_</t>
  </si>
  <si>
    <t>80</t>
  </si>
  <si>
    <t>Kirschová Eva</t>
  </si>
  <si>
    <t>81</t>
  </si>
  <si>
    <t>Šimková Daniela</t>
  </si>
  <si>
    <t>BAK SEAL 6 TEAM</t>
  </si>
  <si>
    <t>Renská Lenka</t>
  </si>
  <si>
    <t>VELLA Náchod</t>
  </si>
  <si>
    <t>282</t>
  </si>
  <si>
    <t>Smith Lucie</t>
  </si>
  <si>
    <t>Vrchlabí</t>
  </si>
  <si>
    <t>78</t>
  </si>
  <si>
    <t>Černá Pavlína</t>
  </si>
  <si>
    <t>11</t>
  </si>
  <si>
    <t>Kubeček Ladislav</t>
  </si>
  <si>
    <t>200</t>
  </si>
  <si>
    <t>Šolc Vítězslav</t>
  </si>
  <si>
    <t>BKL Machov</t>
  </si>
  <si>
    <t>273</t>
  </si>
  <si>
    <t>Čipera Radek</t>
  </si>
  <si>
    <t>271</t>
  </si>
  <si>
    <t>Valenta Michal</t>
  </si>
  <si>
    <t>Prales Tužín</t>
  </si>
  <si>
    <t>129</t>
  </si>
  <si>
    <t>Šrůtek Standa</t>
  </si>
  <si>
    <t>270</t>
  </si>
  <si>
    <t>Švihel Miroslav</t>
  </si>
  <si>
    <t>BS Slopná</t>
  </si>
  <si>
    <t>130</t>
  </si>
  <si>
    <t>Osoba Martin</t>
  </si>
  <si>
    <t>LOKO Meziměstí</t>
  </si>
  <si>
    <t>324</t>
  </si>
  <si>
    <t>Čechovka Hořice</t>
  </si>
  <si>
    <t>326</t>
  </si>
  <si>
    <t>Kožíšek Václav</t>
  </si>
  <si>
    <t>SK Čtyři Dvory</t>
  </si>
  <si>
    <t>329</t>
  </si>
  <si>
    <t>Kobliha Milan</t>
  </si>
  <si>
    <t>LRS Vyškov</t>
  </si>
  <si>
    <t>144</t>
  </si>
  <si>
    <t>Zelený Luděk</t>
  </si>
  <si>
    <t>DOMA Žďár</t>
  </si>
  <si>
    <t>147</t>
  </si>
  <si>
    <t>Brunclík Ivo</t>
  </si>
  <si>
    <t>Slovan Špindlerův mlýn</t>
  </si>
  <si>
    <t>13</t>
  </si>
  <si>
    <t>10</t>
  </si>
  <si>
    <t>Friebelová Eva</t>
  </si>
  <si>
    <t>Klampflová Eva</t>
  </si>
  <si>
    <t>Vrchaři Vrchlabí</t>
  </si>
  <si>
    <t>Hauschková Dagmar</t>
  </si>
  <si>
    <t>Police Spartak</t>
  </si>
  <si>
    <t>Kožíšková Lenka</t>
  </si>
  <si>
    <t>SK 4 Dvory Č.Budějovice</t>
  </si>
  <si>
    <t>7</t>
  </si>
  <si>
    <t>Pechek František</t>
  </si>
  <si>
    <t>9</t>
  </si>
  <si>
    <t>Šmída Oldřich</t>
  </si>
  <si>
    <t>127</t>
  </si>
  <si>
    <t>Javůrek Jiří</t>
  </si>
  <si>
    <t>33</t>
  </si>
  <si>
    <t>Čáp Bohuslav</t>
  </si>
  <si>
    <t>Orel HK</t>
  </si>
  <si>
    <t>327</t>
  </si>
  <si>
    <t>Špidla Vladimír</t>
  </si>
  <si>
    <t>142</t>
  </si>
  <si>
    <t>Šlégr Jiří</t>
  </si>
  <si>
    <t>SK Autorest</t>
  </si>
  <si>
    <t>276</t>
  </si>
  <si>
    <t>Paulů Blanka</t>
  </si>
  <si>
    <t>281</t>
  </si>
  <si>
    <t>Dvořáková Eva</t>
  </si>
  <si>
    <t>Prostějov</t>
  </si>
  <si>
    <t>2</t>
  </si>
  <si>
    <t>Lanta Jiří</t>
  </si>
  <si>
    <t>125</t>
  </si>
  <si>
    <t>Plecháček Jiří</t>
  </si>
  <si>
    <t>131</t>
  </si>
  <si>
    <t>Groh Stanislav</t>
  </si>
  <si>
    <t>AC Vrchlabí</t>
  </si>
  <si>
    <t>P.</t>
  </si>
  <si>
    <t>Pozn.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</si>
  <si>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</si>
  <si>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</si>
  <si>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</si>
  <si>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</si>
  <si>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</si>
  <si>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</si>
  <si>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</si>
  <si>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</si>
  <si>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</si>
  <si>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</si>
  <si>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kat</t>
  </si>
  <si>
    <t>st.č.</t>
  </si>
  <si>
    <t>jméno</t>
  </si>
  <si>
    <t>r.n.</t>
  </si>
  <si>
    <t>kat.</t>
  </si>
  <si>
    <t>oddíl</t>
  </si>
  <si>
    <t>čas</t>
  </si>
  <si>
    <t>31:04</t>
  </si>
  <si>
    <t>32:50</t>
  </si>
  <si>
    <t>33:02</t>
  </si>
  <si>
    <t>28:37</t>
  </si>
  <si>
    <t>36:01</t>
  </si>
  <si>
    <t>45:03</t>
  </si>
  <si>
    <t>40:16</t>
  </si>
  <si>
    <t>35:57</t>
  </si>
  <si>
    <t>42:38</t>
  </si>
  <si>
    <t>58:56</t>
  </si>
  <si>
    <t>59:59</t>
  </si>
  <si>
    <t>60:00</t>
  </si>
  <si>
    <t>Poř.</t>
  </si>
  <si>
    <t>St.č.</t>
  </si>
  <si>
    <t>27:22</t>
  </si>
  <si>
    <t>27:27</t>
  </si>
  <si>
    <t>27:35</t>
  </si>
  <si>
    <t>27:55</t>
  </si>
  <si>
    <t>275</t>
  </si>
  <si>
    <t>30:44</t>
  </si>
  <si>
    <t>30:49</t>
  </si>
  <si>
    <t>30:53</t>
  </si>
  <si>
    <t>30:56</t>
  </si>
  <si>
    <t>4</t>
  </si>
  <si>
    <t>31:13</t>
  </si>
  <si>
    <t>31:18</t>
  </si>
  <si>
    <t>31:20</t>
  </si>
  <si>
    <t>31:24</t>
  </si>
  <si>
    <t>31:34</t>
  </si>
  <si>
    <t>31:38</t>
  </si>
  <si>
    <t>32:12</t>
  </si>
  <si>
    <t>32:37</t>
  </si>
  <si>
    <t>32:43</t>
  </si>
  <si>
    <t>32:44</t>
  </si>
  <si>
    <t>8</t>
  </si>
  <si>
    <t>6</t>
  </si>
  <si>
    <t>33:11</t>
  </si>
  <si>
    <t>33:12</t>
  </si>
  <si>
    <t>33:19</t>
  </si>
  <si>
    <t>33:28</t>
  </si>
  <si>
    <t>33:40</t>
  </si>
  <si>
    <t>34:05</t>
  </si>
  <si>
    <t>34:12</t>
  </si>
  <si>
    <t>34:17</t>
  </si>
  <si>
    <t>34:44</t>
  </si>
  <si>
    <t>34:56</t>
  </si>
  <si>
    <t>35:00</t>
  </si>
  <si>
    <t>35:06</t>
  </si>
  <si>
    <t>35:09</t>
  </si>
  <si>
    <t>35:17</t>
  </si>
  <si>
    <t>35:18</t>
  </si>
  <si>
    <t>35:24</t>
  </si>
  <si>
    <t>35:29</t>
  </si>
  <si>
    <t>35:35</t>
  </si>
  <si>
    <t>35:45</t>
  </si>
  <si>
    <t>35:49</t>
  </si>
  <si>
    <t>277</t>
  </si>
  <si>
    <t>107</t>
  </si>
  <si>
    <t>36:28</t>
  </si>
  <si>
    <t>36:42</t>
  </si>
  <si>
    <t>37:04</t>
  </si>
  <si>
    <t>37:11</t>
  </si>
  <si>
    <t>37:22</t>
  </si>
  <si>
    <t>37:36</t>
  </si>
  <si>
    <t>37:59</t>
  </si>
  <si>
    <t>38:31</t>
  </si>
  <si>
    <t>38:37</t>
  </si>
  <si>
    <t>39:03</t>
  </si>
  <si>
    <t>40:04</t>
  </si>
  <si>
    <t>40:05</t>
  </si>
  <si>
    <t>40:15</t>
  </si>
  <si>
    <t>40:49</t>
  </si>
  <si>
    <t>323</t>
  </si>
  <si>
    <t>40:58</t>
  </si>
  <si>
    <t>41:30</t>
  </si>
  <si>
    <t>42:27</t>
  </si>
  <si>
    <t>278</t>
  </si>
  <si>
    <t>44:39</t>
  </si>
  <si>
    <t>44:40</t>
  </si>
  <si>
    <t>82</t>
  </si>
  <si>
    <t>46:00</t>
  </si>
  <si>
    <t>46:52</t>
  </si>
  <si>
    <t>48:16</t>
  </si>
  <si>
    <t>48:24</t>
  </si>
  <si>
    <t>48:58</t>
  </si>
  <si>
    <t>49:07</t>
  </si>
  <si>
    <t>50:52</t>
  </si>
  <si>
    <t>50:55</t>
  </si>
  <si>
    <t>280</t>
  </si>
  <si>
    <t>Věkové kategorie ( dle roku narození )  + tratě</t>
  </si>
  <si>
    <t>Trať</t>
  </si>
  <si>
    <t>100m</t>
  </si>
  <si>
    <t>460m   - 1x malý okruh</t>
  </si>
  <si>
    <t>640m   - 1x velký okruh</t>
  </si>
  <si>
    <t>1200m - 2x velký okruh</t>
  </si>
  <si>
    <t>2200m - 1x extra velký okruh</t>
  </si>
  <si>
    <t>Muži do 39 let</t>
  </si>
  <si>
    <t>Muži nad 70 let</t>
  </si>
  <si>
    <t>Ženy do 34 let</t>
  </si>
  <si>
    <t>Ženy 35 - 49 let</t>
  </si>
  <si>
    <t>Ženy nad 50 let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</si>
</sst>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/\ MMM/"/>
  </numFmts>
  <fonts count="18">
    <font>
      <sz val="10"/>
      <name val="Arial CE"/>
      <family val="0"/>
    </font>
    <font>
      <sz val="10"/>
      <name val="Arial"/>
      <family val="0"/>
    </font>
    <font>
      <b/>
      <i/>
      <u val="single"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0"/>
      <color indexed="10"/>
      <name val="Arial CE"/>
      <family val="0"/>
    </font>
    <font>
      <b/>
      <i/>
      <sz val="10"/>
      <name val="Arial CE"/>
      <family val="0"/>
    </font>
    <font>
      <b/>
      <sz val="12"/>
      <color indexed="10"/>
      <name val="Arial CE"/>
      <family val="0"/>
    </font>
    <font>
      <b/>
      <i/>
      <u val="single"/>
      <sz val="20"/>
      <name val="Arial CE"/>
      <family val="0"/>
    </font>
    <font>
      <b/>
      <i/>
      <sz val="12"/>
      <name val="Arial CE"/>
      <family val="0"/>
    </font>
    <font>
      <b/>
      <u val="single"/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i/>
      <sz val="10"/>
      <name val="Arial CE"/>
      <family val="0"/>
    </font>
    <font>
      <sz val="10"/>
      <color indexed="12"/>
      <name val="Arial CE"/>
      <family val="2"/>
    </font>
    <font>
      <b/>
      <u val="single"/>
      <sz val="10"/>
      <name val="Arial CE"/>
      <family val="0"/>
    </font>
    <font>
      <b/>
      <i/>
      <u val="single"/>
      <sz val="22"/>
      <name val="Arial CE"/>
      <family val="0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3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4" fontId="7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3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6" fillId="0" borderId="3" xfId="0" applyFont="1" applyBorder="1" applyAlignment="1">
      <alignment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0" fillId="0" borderId="5" xfId="0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0" fillId="0" borderId="6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 horizontal="left"/>
    </xf>
    <xf numFmtId="164" fontId="0" fillId="0" borderId="9" xfId="0" applyFont="1" applyBorder="1" applyAlignment="1">
      <alignment/>
    </xf>
    <xf numFmtId="164" fontId="0" fillId="0" borderId="4" xfId="0" applyBorder="1" applyAlignment="1">
      <alignment horizontal="center"/>
    </xf>
    <xf numFmtId="164" fontId="0" fillId="0" borderId="7" xfId="0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4" fontId="0" fillId="0" borderId="13" xfId="0" applyBorder="1" applyAlignment="1">
      <alignment horizontal="center"/>
    </xf>
    <xf numFmtId="164" fontId="0" fillId="0" borderId="14" xfId="0" applyFont="1" applyBorder="1" applyAlignment="1">
      <alignment horizontal="left"/>
    </xf>
    <xf numFmtId="164" fontId="0" fillId="0" borderId="14" xfId="0" applyFont="1" applyBorder="1" applyAlignment="1">
      <alignment/>
    </xf>
    <xf numFmtId="164" fontId="0" fillId="0" borderId="12" xfId="0" applyBorder="1" applyAlignment="1">
      <alignment horizontal="center"/>
    </xf>
    <xf numFmtId="164" fontId="0" fillId="0" borderId="0" xfId="0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3" fillId="0" borderId="16" xfId="0" applyFont="1" applyBorder="1" applyAlignment="1">
      <alignment horizontal="center"/>
    </xf>
    <xf numFmtId="164" fontId="0" fillId="0" borderId="15" xfId="0" applyBorder="1" applyAlignment="1">
      <alignment horizontal="center"/>
    </xf>
    <xf numFmtId="164" fontId="0" fillId="0" borderId="16" xfId="0" applyBorder="1" applyAlignment="1">
      <alignment horizontal="left"/>
    </xf>
    <xf numFmtId="164" fontId="8" fillId="0" borderId="0" xfId="0" applyFont="1" applyAlignment="1">
      <alignment/>
    </xf>
    <xf numFmtId="164" fontId="9" fillId="0" borderId="17" xfId="0" applyFont="1" applyBorder="1" applyAlignment="1">
      <alignment vertical="center"/>
    </xf>
    <xf numFmtId="164" fontId="10" fillId="0" borderId="17" xfId="0" applyFont="1" applyBorder="1" applyAlignment="1">
      <alignment vertical="center"/>
    </xf>
    <xf numFmtId="164" fontId="3" fillId="0" borderId="17" xfId="0" applyFont="1" applyBorder="1" applyAlignment="1">
      <alignment vertical="center"/>
    </xf>
    <xf numFmtId="164" fontId="11" fillId="2" borderId="17" xfId="0" applyFont="1" applyFill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 wrapText="1" readingOrder="1"/>
    </xf>
    <xf numFmtId="164" fontId="3" fillId="0" borderId="18" xfId="0" applyFont="1" applyFill="1" applyBorder="1" applyAlignment="1">
      <alignment horizontal="center"/>
    </xf>
    <xf numFmtId="164" fontId="3" fillId="3" borderId="19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4" fontId="0" fillId="3" borderId="18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18" xfId="0" applyFont="1" applyFill="1" applyBorder="1" applyAlignment="1">
      <alignment/>
    </xf>
    <xf numFmtId="165" fontId="0" fillId="3" borderId="18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4" fontId="3" fillId="0" borderId="4" xfId="0" applyFont="1" applyFill="1" applyBorder="1" applyAlignment="1">
      <alignment horizontal="center"/>
    </xf>
    <xf numFmtId="164" fontId="3" fillId="3" borderId="20" xfId="0" applyFont="1" applyFill="1" applyBorder="1" applyAlignment="1">
      <alignment horizontal="center"/>
    </xf>
    <xf numFmtId="164" fontId="0" fillId="3" borderId="20" xfId="0" applyFont="1" applyFill="1" applyBorder="1" applyAlignment="1">
      <alignment/>
    </xf>
    <xf numFmtId="164" fontId="0" fillId="3" borderId="4" xfId="0" applyFont="1" applyFill="1" applyBorder="1" applyAlignment="1">
      <alignment horizontal="center"/>
    </xf>
    <xf numFmtId="164" fontId="0" fillId="3" borderId="4" xfId="0" applyFont="1" applyFill="1" applyBorder="1" applyAlignment="1">
      <alignment/>
    </xf>
    <xf numFmtId="165" fontId="0" fillId="0" borderId="4" xfId="0" applyNumberFormat="1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0" borderId="20" xfId="0" applyFont="1" applyFill="1" applyBorder="1" applyAlignment="1">
      <alignment horizontal="center"/>
    </xf>
    <xf numFmtId="164" fontId="0" fillId="0" borderId="20" xfId="0" applyFont="1" applyFill="1" applyBorder="1" applyAlignment="1">
      <alignment/>
    </xf>
    <xf numFmtId="164" fontId="0" fillId="0" borderId="4" xfId="0" applyFont="1" applyFill="1" applyBorder="1" applyAlignment="1">
      <alignment horizontal="center"/>
    </xf>
    <xf numFmtId="165" fontId="0" fillId="3" borderId="4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3" borderId="7" xfId="0" applyFont="1" applyFill="1" applyBorder="1" applyAlignment="1">
      <alignment/>
    </xf>
    <xf numFmtId="164" fontId="3" fillId="3" borderId="21" xfId="0" applyFont="1" applyFill="1" applyBorder="1" applyAlignment="1">
      <alignment horizontal="center"/>
    </xf>
    <xf numFmtId="164" fontId="3" fillId="3" borderId="22" xfId="0" applyFont="1" applyFill="1" applyBorder="1" applyAlignment="1">
      <alignment horizontal="center"/>
    </xf>
    <xf numFmtId="164" fontId="0" fillId="3" borderId="22" xfId="0" applyFont="1" applyFill="1" applyBorder="1" applyAlignment="1">
      <alignment/>
    </xf>
    <xf numFmtId="164" fontId="0" fillId="3" borderId="21" xfId="0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/>
    </xf>
    <xf numFmtId="165" fontId="0" fillId="3" borderId="23" xfId="0" applyNumberFormat="1" applyFont="1" applyFill="1" applyBorder="1" applyAlignment="1">
      <alignment horizontal="center"/>
    </xf>
    <xf numFmtId="164" fontId="0" fillId="0" borderId="24" xfId="0" applyBorder="1" applyAlignment="1">
      <alignment/>
    </xf>
    <xf numFmtId="164" fontId="6" fillId="0" borderId="0" xfId="0" applyFont="1" applyAlignment="1">
      <alignment/>
    </xf>
    <xf numFmtId="166" fontId="0" fillId="0" borderId="0" xfId="0" applyNumberFormat="1" applyAlignment="1">
      <alignment horizontal="left"/>
    </xf>
    <xf numFmtId="164" fontId="0" fillId="2" borderId="18" xfId="0" applyFont="1" applyFill="1" applyBorder="1" applyAlignment="1">
      <alignment horizontal="center"/>
    </xf>
    <xf numFmtId="164" fontId="0" fillId="3" borderId="18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3" fillId="0" borderId="19" xfId="0" applyFont="1" applyFill="1" applyBorder="1" applyAlignment="1">
      <alignment horizontal="center"/>
    </xf>
    <xf numFmtId="164" fontId="0" fillId="0" borderId="19" xfId="0" applyFont="1" applyFill="1" applyBorder="1" applyAlignment="1">
      <alignment/>
    </xf>
    <xf numFmtId="164" fontId="0" fillId="0" borderId="18" xfId="0" applyFont="1" applyFill="1" applyBorder="1" applyAlignment="1">
      <alignment horizontal="center"/>
    </xf>
    <xf numFmtId="165" fontId="0" fillId="0" borderId="18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10" fillId="0" borderId="17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/>
    </xf>
    <xf numFmtId="165" fontId="3" fillId="3" borderId="20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 horizontal="center"/>
    </xf>
    <xf numFmtId="165" fontId="3" fillId="3" borderId="22" xfId="0" applyNumberFormat="1" applyFont="1" applyFill="1" applyBorder="1" applyAlignment="1">
      <alignment horizontal="center"/>
    </xf>
    <xf numFmtId="165" fontId="0" fillId="0" borderId="24" xfId="0" applyNumberFormat="1" applyBorder="1" applyAlignment="1">
      <alignment/>
    </xf>
    <xf numFmtId="165" fontId="3" fillId="3" borderId="19" xfId="0" applyNumberFormat="1" applyFont="1" applyFill="1" applyBorder="1" applyAlignment="1">
      <alignment horizontal="center"/>
    </xf>
    <xf numFmtId="164" fontId="14" fillId="3" borderId="7" xfId="0" applyFont="1" applyFill="1" applyBorder="1" applyAlignment="1">
      <alignment/>
    </xf>
    <xf numFmtId="164" fontId="12" fillId="0" borderId="0" xfId="0" applyFont="1" applyAlignment="1">
      <alignment/>
    </xf>
    <xf numFmtId="164" fontId="2" fillId="0" borderId="17" xfId="0" applyFont="1" applyBorder="1" applyAlignment="1">
      <alignment vertical="center"/>
    </xf>
    <xf numFmtId="164" fontId="3" fillId="0" borderId="17" xfId="0" applyFont="1" applyBorder="1" applyAlignment="1">
      <alignment horizontal="center" vertical="center"/>
    </xf>
    <xf numFmtId="164" fontId="0" fillId="0" borderId="7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3" fillId="3" borderId="23" xfId="0" applyFont="1" applyFill="1" applyBorder="1" applyAlignment="1">
      <alignment horizontal="center"/>
    </xf>
    <xf numFmtId="164" fontId="12" fillId="0" borderId="24" xfId="0" applyFont="1" applyBorder="1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15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4" fontId="0" fillId="0" borderId="25" xfId="0" applyBorder="1" applyAlignment="1">
      <alignment horizontal="center"/>
    </xf>
    <xf numFmtId="164" fontId="6" fillId="0" borderId="26" xfId="0" applyFont="1" applyBorder="1" applyAlignment="1">
      <alignment horizontal="center"/>
    </xf>
    <xf numFmtId="165" fontId="6" fillId="0" borderId="27" xfId="0" applyNumberFormat="1" applyFont="1" applyBorder="1" applyAlignment="1">
      <alignment/>
    </xf>
    <xf numFmtId="165" fontId="6" fillId="0" borderId="28" xfId="0" applyNumberFormat="1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27" xfId="0" applyFont="1" applyBorder="1" applyAlignment="1">
      <alignment/>
    </xf>
    <xf numFmtId="164" fontId="6" fillId="0" borderId="28" xfId="0" applyFont="1" applyBorder="1" applyAlignment="1">
      <alignment/>
    </xf>
    <xf numFmtId="165" fontId="0" fillId="0" borderId="29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4" fontId="0" fillId="0" borderId="29" xfId="0" applyBorder="1" applyAlignment="1">
      <alignment/>
    </xf>
    <xf numFmtId="165" fontId="0" fillId="0" borderId="30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4" fontId="0" fillId="0" borderId="30" xfId="0" applyBorder="1" applyAlignment="1">
      <alignment/>
    </xf>
    <xf numFmtId="164" fontId="16" fillId="0" borderId="0" xfId="0" applyFont="1" applyAlignment="1">
      <alignment/>
    </xf>
    <xf numFmtId="164" fontId="17" fillId="0" borderId="4" xfId="0" applyFont="1" applyBorder="1" applyAlignment="1">
      <alignment horizontal="center"/>
    </xf>
    <xf numFmtId="164" fontId="17" fillId="0" borderId="5" xfId="0" applyFont="1" applyBorder="1" applyAlignment="1">
      <alignment horizontal="center"/>
    </xf>
    <xf numFmtId="164" fontId="17" fillId="0" borderId="6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0" borderId="6" xfId="0" applyFont="1" applyBorder="1" applyAlignment="1">
      <alignment horizontal="left"/>
    </xf>
    <xf numFmtId="164" fontId="11" fillId="0" borderId="6" xfId="0" applyFont="1" applyBorder="1" applyAlignment="1">
      <alignment/>
    </xf>
    <xf numFmtId="164" fontId="17" fillId="0" borderId="6" xfId="0" applyFont="1" applyBorder="1" applyAlignment="1">
      <alignment/>
    </xf>
    <xf numFmtId="164" fontId="17" fillId="0" borderId="7" xfId="0" applyFont="1" applyBorder="1" applyAlignment="1">
      <alignment horizontal="center"/>
    </xf>
    <xf numFmtId="164" fontId="17" fillId="0" borderId="8" xfId="0" applyFont="1" applyBorder="1" applyAlignment="1">
      <alignment horizontal="center"/>
    </xf>
    <xf numFmtId="164" fontId="17" fillId="0" borderId="9" xfId="0" applyFont="1" applyBorder="1" applyAlignment="1">
      <alignment horizontal="center"/>
    </xf>
    <xf numFmtId="164" fontId="11" fillId="0" borderId="8" xfId="0" applyFont="1" applyBorder="1" applyAlignment="1">
      <alignment horizontal="center"/>
    </xf>
    <xf numFmtId="164" fontId="11" fillId="0" borderId="9" xfId="0" applyFont="1" applyBorder="1" applyAlignment="1">
      <alignment horizontal="left"/>
    </xf>
    <xf numFmtId="164" fontId="11" fillId="0" borderId="9" xfId="0" applyFont="1" applyBorder="1" applyAlignment="1">
      <alignment/>
    </xf>
    <xf numFmtId="164" fontId="17" fillId="0" borderId="9" xfId="0" applyFont="1" applyBorder="1" applyAlignment="1">
      <alignment/>
    </xf>
    <xf numFmtId="164" fontId="17" fillId="0" borderId="12" xfId="0" applyFont="1" applyBorder="1" applyAlignment="1">
      <alignment horizontal="center"/>
    </xf>
    <xf numFmtId="164" fontId="17" fillId="0" borderId="13" xfId="0" applyFont="1" applyBorder="1" applyAlignment="1">
      <alignment horizontal="center"/>
    </xf>
    <xf numFmtId="164" fontId="17" fillId="0" borderId="14" xfId="0" applyFont="1" applyBorder="1" applyAlignment="1">
      <alignment horizontal="center"/>
    </xf>
    <xf numFmtId="164" fontId="11" fillId="0" borderId="13" xfId="0" applyFont="1" applyBorder="1" applyAlignment="1">
      <alignment horizontal="center"/>
    </xf>
    <xf numFmtId="164" fontId="11" fillId="0" borderId="14" xfId="0" applyFont="1" applyBorder="1" applyAlignment="1">
      <alignment horizontal="left"/>
    </xf>
    <xf numFmtId="164" fontId="11" fillId="0" borderId="14" xfId="0" applyFont="1" applyBorder="1" applyAlignment="1">
      <alignment/>
    </xf>
    <xf numFmtId="164" fontId="17" fillId="0" borderId="14" xfId="0" applyFont="1" applyBorder="1" applyAlignment="1">
      <alignment/>
    </xf>
    <xf numFmtId="164" fontId="0" fillId="0" borderId="0" xfId="0" applyBorder="1" applyAlignment="1">
      <alignment/>
    </xf>
    <xf numFmtId="164" fontId="17" fillId="0" borderId="17" xfId="0" applyFont="1" applyBorder="1" applyAlignment="1">
      <alignment horizontal="center"/>
    </xf>
    <xf numFmtId="164" fontId="11" fillId="0" borderId="17" xfId="0" applyFont="1" applyBorder="1" applyAlignment="1">
      <alignment horizontal="center"/>
    </xf>
    <xf numFmtId="164" fontId="11" fillId="0" borderId="17" xfId="0" applyFont="1" applyBorder="1" applyAlignment="1">
      <alignment horizontal="left"/>
    </xf>
    <xf numFmtId="164" fontId="11" fillId="0" borderId="17" xfId="0" applyFont="1" applyBorder="1" applyAlignment="1">
      <alignment/>
    </xf>
    <xf numFmtId="164" fontId="17" fillId="0" borderId="17" xfId="0" applyFont="1" applyBorder="1" applyAlignment="1">
      <alignment/>
    </xf>
    <xf numFmtId="164" fontId="0" fillId="0" borderId="31" xfId="0" applyBorder="1" applyAlignment="1">
      <alignment horizontal="center"/>
    </xf>
    <xf numFmtId="164" fontId="3" fillId="0" borderId="31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9" xfId="0" applyFont="1" applyBorder="1" applyAlignment="1">
      <alignment horizontal="left"/>
    </xf>
    <xf numFmtId="164" fontId="3" fillId="0" borderId="9" xfId="0" applyFont="1" applyBorder="1" applyAlignment="1">
      <alignment/>
    </xf>
    <xf numFmtId="164" fontId="3" fillId="0" borderId="14" xfId="0" applyFont="1" applyBorder="1" applyAlignment="1">
      <alignment horizontal="left"/>
    </xf>
    <xf numFmtId="164" fontId="3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isova-skolabehu.com/" TargetMode="External" /><Relationship Id="rId2" Type="http://schemas.openxmlformats.org/officeDocument/2006/relationships/vmlDrawing" Target="../drawings/vmlDrawing20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C10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12.25390625" style="1" customWidth="1"/>
    <col min="3" max="3" width="15.125" style="0" customWidth="1"/>
    <col min="4" max="4" width="17.75390625" style="0" customWidth="1"/>
    <col min="5" max="5" width="4.125" style="0" customWidth="1"/>
    <col min="6" max="7" width="9.125" style="1" customWidth="1"/>
    <col min="8" max="8" width="3.875" style="0" customWidth="1"/>
    <col min="11" max="11" width="3.25390625" style="0" customWidth="1"/>
  </cols>
  <sheetData>
    <row r="1" ht="15">
      <c r="B1" s="2" t="s">
        <v>0</v>
      </c>
    </row>
    <row r="2" ht="8.25" customHeight="1"/>
    <row r="3" spans="1:3" ht="12.75">
      <c r="A3" s="3" t="s">
        <v>1</v>
      </c>
      <c r="C3" s="4" t="s">
        <v>2</v>
      </c>
    </row>
    <row r="4" ht="15.75" customHeight="1">
      <c r="B4" s="5" t="s">
        <v>3</v>
      </c>
    </row>
    <row r="5" spans="2:3" ht="12.75">
      <c r="B5" s="6" t="s">
        <v>4</v>
      </c>
      <c r="C5" s="4"/>
    </row>
    <row r="7" spans="1:3" ht="12.75">
      <c r="A7" s="3" t="s">
        <v>5</v>
      </c>
      <c r="B7" s="7" t="s">
        <v>6</v>
      </c>
      <c r="C7" s="3" t="s">
        <v>7</v>
      </c>
    </row>
    <row r="8" ht="12.75">
      <c r="B8" s="7" t="s">
        <v>8</v>
      </c>
    </row>
    <row r="10" spans="1:3" ht="12.75">
      <c r="A10" s="3" t="s">
        <v>9</v>
      </c>
      <c r="B10" s="6" t="s">
        <v>10</v>
      </c>
      <c r="C10" s="8" t="s">
        <v>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55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  <v>0</v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IF(E6="","",VLOOKUP(E6,'Kateg.'!$M$7:$N$18,2,TRUE))</f>
        <v>0</v>
      </c>
      <c r="G6" s="74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  <v>0</v>
      </c>
      <c r="G7" s="75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IF(E8="","",VLOOKUP(E8,'Kateg.'!$M$7:$N$18,2,TRUE))</f>
        <v>0</v>
      </c>
      <c r="G8" s="75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IF(E9="","",VLOOKUP(E9,'Kateg.'!$M$7:$N$18,2,TRUE))</f>
        <v>0</v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IF(E10="","",VLOOKUP(E10,'Kateg.'!$M$7:$N$18,2,TRUE))</f>
        <v>0</v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  <v>0</v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  <v>0</v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  <v>0</v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  <v>0</v>
      </c>
      <c r="G14" s="75"/>
      <c r="H14" s="73"/>
    </row>
    <row r="15" spans="2:8" ht="18.75" customHeight="1">
      <c r="B15" s="69" t="s">
        <v>89</v>
      </c>
      <c r="C15" s="70"/>
      <c r="D15" s="71"/>
      <c r="E15" s="72"/>
      <c r="F15" s="59">
        <f>IF(E15="","",VLOOKUP(E15,'Kateg.'!$M$7:$N$18,2,TRUE))</f>
        <v>0</v>
      </c>
      <c r="G15" s="74"/>
      <c r="H15" s="68"/>
    </row>
    <row r="16" spans="2:8" ht="18.75" customHeight="1">
      <c r="B16" s="69" t="s">
        <v>90</v>
      </c>
      <c r="C16" s="70"/>
      <c r="D16" s="71"/>
      <c r="E16" s="72"/>
      <c r="F16" s="59">
        <f>IF(E16="","",VLOOKUP(E16,'Kateg.'!$M$7:$N$18,2,TRUE))</f>
        <v>0</v>
      </c>
      <c r="G16" s="74"/>
      <c r="H16" s="68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38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IF(E5="","",VLOOKUP(E5,'Kateg.'!$J$7:$K$19,2,TRUE))</f>
        <v>0</v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  <v>0</v>
      </c>
      <c r="G6" s="67"/>
      <c r="H6" s="73"/>
    </row>
    <row r="7" spans="2:8" ht="18.75" customHeight="1">
      <c r="B7" s="69" t="s">
        <v>9</v>
      </c>
      <c r="C7" s="70"/>
      <c r="D7" s="71"/>
      <c r="E7" s="72"/>
      <c r="F7" s="59">
        <f>IF(E7="","",VLOOKUP(E7,'Kateg.'!$J$7:$K$19,2,TRUE))</f>
        <v>0</v>
      </c>
      <c r="G7" s="88"/>
      <c r="H7" s="68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  <v>0</v>
      </c>
      <c r="G8" s="67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  <v>0</v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  <v>0</v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IF(E11="","",VLOOKUP(E11,'Kateg.'!$J$7:$K$19,2,TRUE))</f>
        <v>0</v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  <v>0</v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  <v>0</v>
      </c>
      <c r="G13" s="74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  <v>0</v>
      </c>
      <c r="G14" s="75"/>
      <c r="H14" s="73"/>
    </row>
    <row r="15" spans="2:8" ht="18.75" customHeight="1">
      <c r="B15" s="69" t="s">
        <v>89</v>
      </c>
      <c r="C15" s="70"/>
      <c r="D15" s="71"/>
      <c r="E15" s="72"/>
      <c r="F15" s="59">
        <f>IF(E15="","",VLOOKUP(E15,'Kateg.'!$J$7:$K$19,2,TRUE))</f>
        <v>0</v>
      </c>
      <c r="G15" s="74"/>
      <c r="H15" s="68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53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59">
        <f>IF(E5="","",VLOOKUP(E5,'Kateg.'!$M$7:$N$18,2,TRUE))</f>
        <v>0</v>
      </c>
      <c r="G5" s="86"/>
      <c r="H5" s="61"/>
    </row>
    <row r="6" spans="2:8" ht="18.75" customHeight="1">
      <c r="B6" s="63" t="s">
        <v>5</v>
      </c>
      <c r="C6" s="70"/>
      <c r="D6" s="71"/>
      <c r="E6" s="72"/>
      <c r="F6" s="59">
        <f>IF(E6="","",VLOOKUP(E6,'Kateg.'!$M$7:$N$18,2,TRUE))</f>
        <v>0</v>
      </c>
      <c r="G6" s="88"/>
      <c r="H6" s="68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  <v>0</v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IF(E8="","",VLOOKUP(E8,'Kateg.'!$M$7:$N$18,2,TRUE))</f>
        <v>0</v>
      </c>
      <c r="G8" s="75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IF(E9="","",VLOOKUP(E9,'Kateg.'!$M$7:$N$18,2,TRUE))</f>
        <v>0</v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IF(E10="","",VLOOKUP(E10,'Kateg.'!$M$7:$N$18,2,TRUE))</f>
        <v>0</v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  <v>0</v>
      </c>
      <c r="G11" s="75"/>
      <c r="H11" s="73"/>
    </row>
    <row r="12" spans="2:8" ht="18.75" customHeight="1">
      <c r="B12" s="69" t="s">
        <v>86</v>
      </c>
      <c r="C12" s="70"/>
      <c r="D12" s="71"/>
      <c r="E12" s="72"/>
      <c r="F12" s="59">
        <f>IF(E12="","",VLOOKUP(E12,'Kateg.'!$M$7:$N$18,2,TRUE))</f>
        <v>0</v>
      </c>
      <c r="G12" s="74"/>
      <c r="H12" s="68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  <v>0</v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  <v>0</v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  <v>0</v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42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89"/>
      <c r="D5" s="90"/>
      <c r="E5" s="91"/>
      <c r="F5" s="85">
        <f>IF(E5="","",VLOOKUP(E5,'Kateg.'!$J$7:$K$19,2,TRUE))</f>
        <v>0</v>
      </c>
      <c r="G5" s="60"/>
      <c r="H5" s="92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  <v>0</v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IF(E7="","",VLOOKUP(E7,'Kateg.'!$J$7:$K$19,2,TRUE))</f>
        <v>0</v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  <v>0</v>
      </c>
      <c r="G8" s="75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  <v>0</v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  <v>0</v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IF(E11="","",VLOOKUP(E11,'Kateg.'!$J$7:$K$19,2,TRUE))</f>
        <v>0</v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  <v>0</v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  <v>0</v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  <v>0</v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IF(E15="","",VLOOKUP(E15,'Kateg.'!$J$7:$K$19,2,TRUE))</f>
        <v>0</v>
      </c>
      <c r="G15" s="75"/>
      <c r="H15" s="73"/>
    </row>
    <row r="16" spans="2:8" ht="18.75" customHeight="1">
      <c r="B16" s="69" t="s">
        <v>90</v>
      </c>
      <c r="C16" s="70"/>
      <c r="D16" s="71"/>
      <c r="E16" s="72"/>
      <c r="F16" s="59">
        <f>IF(E16="","",VLOOKUP(E16,'Kateg.'!$J$7:$K$19,2,TRUE))</f>
        <v>0</v>
      </c>
      <c r="G16" s="74"/>
      <c r="H16" s="68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51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  <v>0</v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IF(E6="","",VLOOKUP(E6,'Kateg.'!$M$7:$N$18,2,TRUE))</f>
        <v>0</v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  <v>0</v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IF(E8="","",VLOOKUP(E8,'Kateg.'!$M$7:$N$18,2,TRUE))</f>
        <v>0</v>
      </c>
      <c r="G8" s="75"/>
      <c r="H8" s="73"/>
    </row>
    <row r="9" spans="2:8" ht="18.75" customHeight="1">
      <c r="B9" s="69" t="s">
        <v>83</v>
      </c>
      <c r="C9" s="70"/>
      <c r="D9" s="71"/>
      <c r="E9" s="72"/>
      <c r="F9" s="59">
        <f>IF(E9="","",VLOOKUP(E9,'Kateg.'!$M$7:$N$18,2,TRUE))</f>
        <v>0</v>
      </c>
      <c r="G9" s="74"/>
      <c r="H9" s="68"/>
    </row>
    <row r="10" spans="2:8" ht="18.75" customHeight="1">
      <c r="B10" s="69" t="s">
        <v>84</v>
      </c>
      <c r="C10" s="70"/>
      <c r="D10" s="71"/>
      <c r="E10" s="72"/>
      <c r="F10" s="59">
        <f>IF(E10="","",VLOOKUP(E10,'Kateg.'!$M$7:$N$18,2,TRUE))</f>
        <v>0</v>
      </c>
      <c r="G10" s="74"/>
      <c r="H10" s="68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  <v>0</v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  <v>0</v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  <v>0</v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  <v>0</v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  <v>0</v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5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46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89"/>
      <c r="D5" s="90"/>
      <c r="E5" s="91"/>
      <c r="F5" s="85">
        <f>IF(E5="","",VLOOKUP(E5,'Kateg.'!$J$7:$K$19,2,TRUE))</f>
        <v>0</v>
      </c>
      <c r="G5" s="60"/>
      <c r="H5" s="92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  <v>0</v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IF(E7="","",VLOOKUP(E7,'Kateg.'!$J$7:$K$19,2,TRUE))</f>
        <v>0</v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  <v>0</v>
      </c>
      <c r="G8" s="75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  <v>0</v>
      </c>
      <c r="G9" s="75"/>
      <c r="H9" s="73"/>
    </row>
    <row r="10" spans="2:8" ht="18.75" customHeight="1">
      <c r="B10" s="69" t="s">
        <v>84</v>
      </c>
      <c r="C10" s="70"/>
      <c r="D10" s="71"/>
      <c r="E10" s="72"/>
      <c r="F10" s="59">
        <f>IF(E10="","",VLOOKUP(E10,'Kateg.'!$J$7:$K$19,2,TRUE))</f>
        <v>0</v>
      </c>
      <c r="G10" s="74"/>
      <c r="H10" s="68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IF(E11="","",VLOOKUP(E11,'Kateg.'!$J$7:$K$19,2,TRUE))</f>
        <v>0</v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  <v>0</v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  <v>0</v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  <v>0</v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IF(E15="","",VLOOKUP(E15,'Kateg.'!$J$7:$K$19,2,TRUE))</f>
        <v>0</v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6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49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  <v>0</v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IF(E6="","",VLOOKUP(E6,'Kateg.'!$M$7:$N$18,2,TRUE))</f>
        <v>0</v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  <v>0</v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IF(E8="","",VLOOKUP(E8,'Kateg.'!$M$7:$N$18,2,TRUE))</f>
        <v>0</v>
      </c>
      <c r="G8" s="75"/>
      <c r="H8" s="73"/>
    </row>
    <row r="9" spans="2:8" ht="18.75" customHeight="1">
      <c r="B9" s="69" t="s">
        <v>83</v>
      </c>
      <c r="C9" s="70"/>
      <c r="D9" s="71"/>
      <c r="E9" s="72"/>
      <c r="F9" s="59">
        <f>IF(E9="","",VLOOKUP(E9,'Kateg.'!$M$7:$N$18,2,TRUE))</f>
        <v>0</v>
      </c>
      <c r="G9" s="74"/>
      <c r="H9" s="68"/>
    </row>
    <row r="10" spans="2:8" ht="18.75" customHeight="1">
      <c r="B10" s="69" t="s">
        <v>84</v>
      </c>
      <c r="C10" s="70"/>
      <c r="D10" s="71"/>
      <c r="E10" s="72"/>
      <c r="F10" s="59">
        <f>IF(E10="","",VLOOKUP(E10,'Kateg.'!$M$7:$N$18,2,TRUE))</f>
        <v>0</v>
      </c>
      <c r="G10" s="74"/>
      <c r="H10" s="68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  <v>0</v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  <v>0</v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  <v>0</v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  <v>0</v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  <v>0</v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3"/>
  <dimension ref="B2:I38"/>
  <sheetViews>
    <sheetView workbookViewId="0" topLeftCell="A1">
      <selection activeCell="C9" sqref="C9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1.50390625" style="93" customWidth="1"/>
    <col min="4" max="4" width="14.125" style="0" customWidth="1"/>
    <col min="5" max="6" width="11.50390625" style="0" customWidth="1"/>
    <col min="7" max="7" width="29.375" style="0" customWidth="1"/>
    <col min="8" max="8" width="32.50390625" style="0" customWidth="1"/>
    <col min="9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94"/>
      <c r="D3" s="51"/>
      <c r="E3" s="51"/>
      <c r="F3" s="51"/>
      <c r="G3" s="51"/>
      <c r="H3" s="52" t="s">
        <v>48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9" ht="18.75" customHeight="1">
      <c r="B5" s="55" t="s">
        <v>1</v>
      </c>
      <c r="C5" s="96" t="s">
        <v>112</v>
      </c>
      <c r="D5" s="90" t="s">
        <v>113</v>
      </c>
      <c r="E5" s="91">
        <v>1998</v>
      </c>
      <c r="F5" s="85">
        <f>IF(E5="","",VLOOKUP(E5,'Kateg.'!$J$7:$K$19,2,TRUE))</f>
        <v>0</v>
      </c>
      <c r="G5" s="60" t="s">
        <v>114</v>
      </c>
      <c r="H5" s="85" t="str">
        <f>VLOOKUP(C5,casom!$B$4:$C$207,2,0)</f>
        <v>31:24</v>
      </c>
      <c r="I5" s="92"/>
    </row>
    <row r="6" spans="2:8" ht="18.75" customHeight="1">
      <c r="B6" s="63" t="s">
        <v>5</v>
      </c>
      <c r="C6" s="97" t="s">
        <v>115</v>
      </c>
      <c r="D6" s="65" t="s">
        <v>116</v>
      </c>
      <c r="E6" s="66">
        <v>1997</v>
      </c>
      <c r="F6" s="59">
        <f>IF(E6="","",VLOOKUP(E6,'Kateg.'!$J$7:$K$19,2,TRUE))</f>
        <v>0</v>
      </c>
      <c r="G6" s="67" t="s">
        <v>117</v>
      </c>
      <c r="H6" s="85">
        <f>VLOOKUP(C6,casom!$B$4:$C$207,2,0)</f>
        <v>0</v>
      </c>
    </row>
    <row r="7" spans="2:8" ht="18.75" customHeight="1">
      <c r="B7" s="69" t="s">
        <v>9</v>
      </c>
      <c r="C7" s="97" t="s">
        <v>118</v>
      </c>
      <c r="D7" s="65" t="s">
        <v>119</v>
      </c>
      <c r="E7" s="66">
        <v>1998</v>
      </c>
      <c r="F7" s="59">
        <f>IF(E7="","",VLOOKUP(E7,'Kateg.'!$J$7:$K$19,2,TRUE))</f>
        <v>0</v>
      </c>
      <c r="G7" s="67" t="s">
        <v>120</v>
      </c>
      <c r="H7" s="85">
        <f>VLOOKUP(C7,casom!$B$4:$C$207,2,0)</f>
        <v>0</v>
      </c>
    </row>
    <row r="8" spans="2:8" ht="18.75" customHeight="1">
      <c r="B8" s="69" t="s">
        <v>82</v>
      </c>
      <c r="C8" s="97" t="s">
        <v>121</v>
      </c>
      <c r="D8" s="65" t="s">
        <v>122</v>
      </c>
      <c r="E8" s="66">
        <v>1998</v>
      </c>
      <c r="F8" s="59">
        <f>IF(E8="","",VLOOKUP(E8,'Kateg.'!$J$7:$K$19,2,TRUE))</f>
        <v>0</v>
      </c>
      <c r="G8" s="75" t="s">
        <v>123</v>
      </c>
      <c r="H8" s="85">
        <f>VLOOKUP(C8,casom!$B$4:$C$207,2,0)</f>
        <v>0</v>
      </c>
    </row>
    <row r="9" spans="2:8" ht="18.75" customHeight="1">
      <c r="B9" s="69" t="s">
        <v>83</v>
      </c>
      <c r="C9" s="97"/>
      <c r="D9" s="65"/>
      <c r="E9" s="66"/>
      <c r="F9" s="59">
        <f>IF(E9="","",VLOOKUP(E9,'Kateg.'!$J$7:$K$19,2,TRUE))</f>
        <v>0</v>
      </c>
      <c r="G9" s="75"/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IF(E10="","",VLOOKUP(E10,'Kateg.'!$J$7:$K$19,2,TRUE))</f>
        <v>0</v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IF(E11="","",VLOOKUP(E11,'Kateg.'!$J$7:$K$19,2,TRUE))</f>
        <v>0</v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IF(E12="","",VLOOKUP(E12,'Kateg.'!$J$7:$K$19,2,TRUE))</f>
        <v>0</v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IF(E13="","",VLOOKUP(E13,'Kateg.'!$J$7:$K$19,2,TRUE))</f>
        <v>0</v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IF(E14="","",VLOOKUP(E14,'Kateg.'!$J$7:$K$19,2,TRUE))</f>
        <v>0</v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IF(E15="","",VLOOKUP(E15,'Kateg.'!$J$7:$K$19,2,TRUE))</f>
        <v>0</v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IF(E16="","",VLOOKUP(E16,'Kateg.'!$J$7:$K$19,2,TRUE))</f>
        <v>0</v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IF(E17="","",VLOOKUP(E17,'Kateg.'!$J$7:$K$19,2,TRUE))</f>
        <v>0</v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IF(E18="","",VLOOKUP(E18,'Kateg.'!$J$7:$K$19,2,TRUE))</f>
        <v>0</v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IF(E19="","",VLOOKUP(E19,'Kateg.'!$J$7:$K$19,2,TRUE))</f>
        <v>0</v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IF(E20="","",VLOOKUP(E20,'Kateg.'!$J$7:$K$19,2,TRUE))</f>
        <v>0</v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IF(E21="","",VLOOKUP(E21,'Kateg.'!$J$7:$K$19,2,TRUE))</f>
        <v>0</v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IF(E22="","",VLOOKUP(E22,'Kateg.'!$J$7:$K$19,2,TRUE))</f>
        <v>0</v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IF(E23="","",VLOOKUP(E23,'Kateg.'!$J$7:$K$19,2,TRUE))</f>
        <v>0</v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IF(E24="","",VLOOKUP(E24,'Kateg.'!$J$7:$K$19,2,TRUE))</f>
        <v>0</v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  <v>0</v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  <v>0</v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  <v>0</v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  <v>0</v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  <v>0</v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  <v>0</v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  <v>0</v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  <v>0</v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  <v>0</v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  <v>0</v>
      </c>
      <c r="G34" s="75"/>
      <c r="H34" s="85" t="e">
        <f>VLOOKUP(C34,casom!$B$4:$C$207,2,0)</f>
        <v>#N/A</v>
      </c>
    </row>
    <row r="35" spans="2:8" ht="14.25">
      <c r="B35" s="82"/>
      <c r="C35" s="100"/>
      <c r="D35" s="82"/>
      <c r="E35" s="82"/>
      <c r="F35" s="82"/>
      <c r="G35" s="82"/>
      <c r="H35" s="82"/>
    </row>
    <row r="36" spans="2:7" ht="15">
      <c r="B36" s="83" t="s">
        <v>109</v>
      </c>
      <c r="D36" s="84">
        <f>'Kateg.'!$H$3</f>
        <v>42686</v>
      </c>
      <c r="G36" s="83" t="s">
        <v>110</v>
      </c>
    </row>
    <row r="38" ht="1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B2:H38"/>
  <sheetViews>
    <sheetView workbookViewId="0" topLeftCell="A1">
      <selection activeCell="G6" sqref="G6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1.50390625" style="93" customWidth="1"/>
    <col min="4" max="4" width="14.125" style="0" customWidth="1"/>
    <col min="5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94"/>
      <c r="D3" s="51"/>
      <c r="E3" s="51"/>
      <c r="F3" s="51"/>
      <c r="G3" s="51"/>
      <c r="H3" s="52" t="s">
        <v>45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124</v>
      </c>
      <c r="D5" s="57" t="s">
        <v>125</v>
      </c>
      <c r="E5" s="58">
        <v>1998</v>
      </c>
      <c r="F5" s="85">
        <f>IF(E5="","",VLOOKUP(E5,'Kateg.'!$M$7:$N$18,2,TRUE))</f>
        <v>0</v>
      </c>
      <c r="G5" s="86" t="s">
        <v>126</v>
      </c>
      <c r="H5" s="85" t="str">
        <f>VLOOKUP(C5,casom!$B$4:$C$207,2,0)</f>
        <v>34:17</v>
      </c>
    </row>
    <row r="6" spans="2:8" ht="18.75" customHeight="1">
      <c r="B6" s="63" t="s">
        <v>5</v>
      </c>
      <c r="C6" s="97"/>
      <c r="D6" s="65"/>
      <c r="E6" s="66"/>
      <c r="F6" s="59">
        <f>IF(E6="","",VLOOKUP(E6,'Kateg.'!$M$7:$N$18,2,TRUE))</f>
        <v>0</v>
      </c>
      <c r="G6" s="67"/>
      <c r="H6" s="85" t="e">
        <f>VLOOKUP(C6,casom!$B$4:$C$207,2,0)</f>
        <v>#N/A</v>
      </c>
    </row>
    <row r="7" spans="2:8" ht="18.75" customHeight="1">
      <c r="B7" s="69" t="s">
        <v>9</v>
      </c>
      <c r="C7" s="97"/>
      <c r="D7" s="65"/>
      <c r="E7" s="66"/>
      <c r="F7" s="59">
        <f>IF(E7="","",VLOOKUP(E7,'Kateg.'!$M$7:$N$18,2,TRUE))</f>
        <v>0</v>
      </c>
      <c r="G7" s="67"/>
      <c r="H7" s="85" t="e">
        <f>VLOOKUP(C7,casom!$B$4:$C$207,2,0)</f>
        <v>#N/A</v>
      </c>
    </row>
    <row r="8" spans="2:8" ht="18.75" customHeight="1">
      <c r="B8" s="69" t="s">
        <v>82</v>
      </c>
      <c r="C8" s="97"/>
      <c r="D8" s="65"/>
      <c r="E8" s="66"/>
      <c r="F8" s="59">
        <f>IF(E8="","",VLOOKUP(E8,'Kateg.'!$M$7:$N$18,2,TRUE))</f>
        <v>0</v>
      </c>
      <c r="G8" s="75"/>
      <c r="H8" s="85" t="e">
        <f>VLOOKUP(C8,casom!$B$4:$C$207,2,0)</f>
        <v>#N/A</v>
      </c>
    </row>
    <row r="9" spans="2:8" ht="18.75" customHeight="1">
      <c r="B9" s="69" t="s">
        <v>83</v>
      </c>
      <c r="C9" s="98"/>
      <c r="D9" s="71"/>
      <c r="E9" s="72"/>
      <c r="F9" s="59">
        <f>IF(E9="","",VLOOKUP(E9,'Kateg.'!$M$7:$N$18,2,TRUE))</f>
        <v>0</v>
      </c>
      <c r="G9" s="74"/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IF(E10="","",VLOOKUP(E10,'Kateg.'!$M$7:$N$18,2,TRUE))</f>
        <v>0</v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IF(E11="","",VLOOKUP(E11,'Kateg.'!$M$7:$N$18,2,TRUE))</f>
        <v>0</v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IF(E12="","",VLOOKUP(E12,'Kateg.'!$M$7:$N$18,2,TRUE))</f>
        <v>0</v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IF(E13="","",VLOOKUP(E13,'Kateg.'!$M$7:$N$18,2,TRUE))</f>
        <v>0</v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IF(E14="","",VLOOKUP(E14,'Kateg.'!$M$7:$N$18,2,TRUE))</f>
        <v>0</v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IF(E15="","",VLOOKUP(E15,'Kateg.'!$M$7:$N$18,2,TRUE))</f>
        <v>0</v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IF(E16="","",VLOOKUP(E16,'Kateg.'!$M$7:$N$18,2,TRUE))</f>
        <v>0</v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IF(E17="","",VLOOKUP(E17,'Kateg.'!$M$7:$N$18,2,TRUE))</f>
        <v>0</v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IF(E18="","",VLOOKUP(E18,'Kateg.'!$M$7:$N$18,2,TRUE))</f>
        <v>0</v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IF(E19="","",VLOOKUP(E19,'Kateg.'!$M$7:$N$18,2,TRUE))</f>
        <v>0</v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IF(E20="","",VLOOKUP(E20,'Kateg.'!$M$7:$N$18,2,TRUE))</f>
        <v>0</v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IF(E21="","",VLOOKUP(E21,'Kateg.'!$M$7:$N$18,2,TRUE))</f>
        <v>0</v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IF(E22="","",VLOOKUP(E22,'Kateg.'!$M$7:$N$18,2,TRUE))</f>
        <v>0</v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IF(E23="","",VLOOKUP(E23,'Kateg.'!$M$7:$N$18,2,TRUE))</f>
        <v>0</v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IF(E24="","",VLOOKUP(E24,'Kateg.'!$M$7:$N$18,2,TRUE))</f>
        <v>0</v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IF(E25="","",VLOOKUP(E25,'Kateg.'!$M$7:$N$18,2,TRUE))</f>
        <v>0</v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IF(E26="","",VLOOKUP(E26,'Kateg.'!$M$7:$N$18,2,TRUE))</f>
        <v>0</v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IF(E27="","",VLOOKUP(E27,'Kateg.'!$M$7:$N$18,2,TRUE))</f>
        <v>0</v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IF(E28="","",VLOOKUP(E28,'Kateg.'!$M$7:$N$18,2,TRUE))</f>
        <v>0</v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IF(E29="","",VLOOKUP(E29,'Kateg.'!$M$7:$N$18,2,TRUE))</f>
        <v>0</v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IF(E30="","",VLOOKUP(E30,'Kateg.'!$M$7:$N$18,2,TRUE))</f>
        <v>0</v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IF(E31="","",VLOOKUP(E31,'Kateg.'!$M$7:$N$18,2,TRUE))</f>
        <v>0</v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IF(E32="","",VLOOKUP(E32,'Kateg.'!$M$7:$N$18,2,TRUE))</f>
        <v>0</v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IF(E33="","",VLOOKUP(E33,'Kateg.'!$M$7:$N$18,2,TRUE))</f>
        <v>0</v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IF(E34="","",VLOOKUP(E34,'Kateg.'!$M$7:$N$18,2,TRUE))</f>
        <v>0</v>
      </c>
      <c r="G34" s="75"/>
      <c r="H34" s="85" t="e">
        <f>VLOOKUP(C34,casom!$B$4:$C$207,2,0)</f>
        <v>#N/A</v>
      </c>
    </row>
    <row r="35" spans="2:8" ht="14.25">
      <c r="B35" s="82"/>
      <c r="C35" s="100"/>
      <c r="D35" s="82"/>
      <c r="E35" s="82"/>
      <c r="F35" s="82"/>
      <c r="G35" s="82"/>
      <c r="H35" s="82"/>
    </row>
    <row r="36" spans="2:7" ht="15">
      <c r="B36" s="83" t="s">
        <v>109</v>
      </c>
      <c r="D36" s="84">
        <f>'Kateg.'!$H$3</f>
        <v>42686</v>
      </c>
      <c r="G36" s="83" t="s">
        <v>110</v>
      </c>
    </row>
    <row r="38" ht="1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5"/>
  <dimension ref="B2:H38"/>
  <sheetViews>
    <sheetView workbookViewId="0" topLeftCell="A1">
      <selection activeCell="H8" sqref="H8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1.50390625" style="93" customWidth="1"/>
    <col min="4" max="4" width="15.00390625" style="0" customWidth="1"/>
    <col min="5" max="6" width="11.50390625" style="0" customWidth="1"/>
    <col min="7" max="7" width="29.375" style="0" customWidth="1"/>
    <col min="8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94"/>
      <c r="D3" s="51"/>
      <c r="E3" s="51"/>
      <c r="F3" s="51"/>
      <c r="G3" s="51"/>
      <c r="H3" s="52" t="s">
        <v>44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96" t="s">
        <v>127</v>
      </c>
      <c r="D5" s="90" t="s">
        <v>128</v>
      </c>
      <c r="E5" s="91">
        <v>1995</v>
      </c>
      <c r="F5" s="85">
        <f>IF(E5="","",VLOOKUP(E5,'Kateg.'!$J$7:$K$19,2,TRUE))</f>
        <v>0</v>
      </c>
      <c r="G5" s="60" t="s">
        <v>129</v>
      </c>
      <c r="H5" s="85">
        <f>VLOOKUP(C5,casom!$B$4:$C$207,2,0)</f>
        <v>0</v>
      </c>
    </row>
    <row r="6" spans="2:8" ht="18.75" customHeight="1">
      <c r="B6" s="63" t="s">
        <v>5</v>
      </c>
      <c r="C6" s="97" t="s">
        <v>130</v>
      </c>
      <c r="D6" s="65" t="s">
        <v>131</v>
      </c>
      <c r="E6" s="66">
        <v>1993</v>
      </c>
      <c r="F6" s="59">
        <f>IF(E6="","",VLOOKUP(E6,'Kateg.'!$J$7:$K$19,2,TRUE))</f>
        <v>0</v>
      </c>
      <c r="G6" s="67" t="s">
        <v>132</v>
      </c>
      <c r="H6" s="85">
        <f>VLOOKUP(C6,casom!$B$4:$C$207,2,0)</f>
        <v>0</v>
      </c>
    </row>
    <row r="7" spans="2:8" ht="18.75" customHeight="1">
      <c r="B7" s="69" t="s">
        <v>9</v>
      </c>
      <c r="C7" s="97">
        <v>4</v>
      </c>
      <c r="D7" s="65" t="s">
        <v>133</v>
      </c>
      <c r="E7" s="66">
        <v>1978</v>
      </c>
      <c r="F7" s="59">
        <f>IF(E7="","",VLOOKUP(E7,'Kateg.'!$J$7:$K$19,2,TRUE))</f>
        <v>0</v>
      </c>
      <c r="G7" s="67" t="s">
        <v>134</v>
      </c>
      <c r="H7" s="85" t="e">
        <f>VLOOKUP(C7,casom!$B$4:$C$207,2,0)</f>
        <v>#N/A</v>
      </c>
    </row>
    <row r="8" spans="2:8" ht="18.75" customHeight="1">
      <c r="B8" s="69" t="s">
        <v>82</v>
      </c>
      <c r="C8" s="97">
        <v>6</v>
      </c>
      <c r="D8" s="65" t="s">
        <v>135</v>
      </c>
      <c r="E8" s="66">
        <v>1995</v>
      </c>
      <c r="F8" s="59">
        <f>IF(E8="","",VLOOKUP(E8,'Kateg.'!$J$7:$K$19,2,TRUE))</f>
        <v>0</v>
      </c>
      <c r="G8" s="75" t="s">
        <v>134</v>
      </c>
      <c r="H8" s="85" t="e">
        <f>VLOOKUP(C8,casom!$B$4:$C$207,2,0)</f>
        <v>#N/A</v>
      </c>
    </row>
    <row r="9" spans="2:8" ht="18.75" customHeight="1">
      <c r="B9" s="69" t="s">
        <v>83</v>
      </c>
      <c r="C9" s="97">
        <v>8</v>
      </c>
      <c r="D9" s="65" t="s">
        <v>136</v>
      </c>
      <c r="E9" s="66">
        <v>1977</v>
      </c>
      <c r="F9" s="59">
        <f>IF(E9="","",VLOOKUP(E9,'Kateg.'!$J$7:$K$19,2,TRUE))</f>
        <v>0</v>
      </c>
      <c r="G9" s="67" t="s">
        <v>132</v>
      </c>
      <c r="H9" s="85" t="e">
        <f>VLOOKUP(C9,casom!$B$4:$C$207,2,0)</f>
        <v>#N/A</v>
      </c>
    </row>
    <row r="10" spans="2:8" ht="18.75" customHeight="1">
      <c r="B10" s="69" t="s">
        <v>84</v>
      </c>
      <c r="C10" s="98" t="s">
        <v>137</v>
      </c>
      <c r="D10" s="71" t="s">
        <v>138</v>
      </c>
      <c r="E10" s="72">
        <v>1988</v>
      </c>
      <c r="F10" s="59">
        <f>IF(E10="","",VLOOKUP(E10,'Kateg.'!$J$7:$K$19,2,TRUE))</f>
        <v>0</v>
      </c>
      <c r="G10" s="74" t="s">
        <v>139</v>
      </c>
      <c r="H10" s="85">
        <f>VLOOKUP(C10,casom!$B$4:$C$207,2,0)</f>
        <v>0</v>
      </c>
    </row>
    <row r="11" spans="2:8" ht="18.75" customHeight="1">
      <c r="B11" s="69" t="s">
        <v>85</v>
      </c>
      <c r="C11" s="97" t="s">
        <v>140</v>
      </c>
      <c r="D11" s="65" t="s">
        <v>141</v>
      </c>
      <c r="E11" s="66">
        <v>1982</v>
      </c>
      <c r="F11" s="59">
        <f>IF(E11="","",VLOOKUP(E11,'Kateg.'!$J$7:$K$19,2,TRUE))</f>
        <v>0</v>
      </c>
      <c r="G11" s="75" t="s">
        <v>142</v>
      </c>
      <c r="H11" s="85">
        <f>VLOOKUP(C11,casom!$B$4:$C$207,2,0)</f>
        <v>0</v>
      </c>
    </row>
    <row r="12" spans="2:8" ht="18.75" customHeight="1">
      <c r="B12" s="69" t="s">
        <v>86</v>
      </c>
      <c r="C12" s="97" t="s">
        <v>143</v>
      </c>
      <c r="D12" s="65" t="s">
        <v>144</v>
      </c>
      <c r="E12" s="66">
        <v>1980</v>
      </c>
      <c r="F12" s="59">
        <f>IF(E12="","",VLOOKUP(E12,'Kateg.'!$J$7:$K$19,2,TRUE))</f>
        <v>0</v>
      </c>
      <c r="G12" s="75" t="s">
        <v>145</v>
      </c>
      <c r="H12" s="85">
        <f>VLOOKUP(C12,casom!$B$4:$C$207,2,0)</f>
        <v>0</v>
      </c>
    </row>
    <row r="13" spans="2:8" ht="18.75" customHeight="1">
      <c r="B13" s="69" t="s">
        <v>87</v>
      </c>
      <c r="C13" s="97" t="s">
        <v>146</v>
      </c>
      <c r="D13" s="65" t="s">
        <v>147</v>
      </c>
      <c r="E13" s="66">
        <v>1978</v>
      </c>
      <c r="F13" s="59">
        <f>IF(E13="","",VLOOKUP(E13,'Kateg.'!$J$7:$K$19,2,TRUE))</f>
        <v>0</v>
      </c>
      <c r="G13" s="75" t="s">
        <v>148</v>
      </c>
      <c r="H13" s="85">
        <f>VLOOKUP(C13,casom!$B$4:$C$207,2,0)</f>
        <v>0</v>
      </c>
    </row>
    <row r="14" spans="2:8" ht="18.75" customHeight="1">
      <c r="B14" s="69" t="s">
        <v>88</v>
      </c>
      <c r="C14" s="97" t="s">
        <v>149</v>
      </c>
      <c r="D14" s="65" t="s">
        <v>150</v>
      </c>
      <c r="E14" s="66">
        <v>1977</v>
      </c>
      <c r="F14" s="59">
        <f>IF(E14="","",VLOOKUP(E14,'Kateg.'!$J$7:$K$19,2,TRUE))</f>
        <v>0</v>
      </c>
      <c r="G14" s="75" t="s">
        <v>151</v>
      </c>
      <c r="H14" s="85">
        <f>VLOOKUP(C14,casom!$B$4:$C$207,2,0)</f>
        <v>0</v>
      </c>
    </row>
    <row r="15" spans="2:8" ht="18.75" customHeight="1">
      <c r="B15" s="69" t="s">
        <v>89</v>
      </c>
      <c r="C15" s="97" t="s">
        <v>152</v>
      </c>
      <c r="D15" s="65" t="s">
        <v>153</v>
      </c>
      <c r="E15" s="66">
        <v>1989</v>
      </c>
      <c r="F15" s="59">
        <f>IF(E15="","",VLOOKUP(E15,'Kateg.'!$J$7:$K$19,2,TRUE))</f>
        <v>0</v>
      </c>
      <c r="G15" s="75" t="s">
        <v>154</v>
      </c>
      <c r="H15" s="85">
        <f>VLOOKUP(C15,casom!$B$4:$C$207,2,0)</f>
        <v>0</v>
      </c>
    </row>
    <row r="16" spans="2:8" ht="18.75" customHeight="1">
      <c r="B16" s="69" t="s">
        <v>90</v>
      </c>
      <c r="C16" s="97" t="s">
        <v>155</v>
      </c>
      <c r="D16" s="65" t="s">
        <v>156</v>
      </c>
      <c r="E16" s="66">
        <v>1996</v>
      </c>
      <c r="F16" s="59">
        <f>IF(E16="","",VLOOKUP(E16,'Kateg.'!$J$7:$K$19,2,TRUE))</f>
        <v>0</v>
      </c>
      <c r="G16" s="75" t="s">
        <v>157</v>
      </c>
      <c r="H16" s="85">
        <f>VLOOKUP(C16,casom!$B$4:$C$207,2,0)</f>
        <v>0</v>
      </c>
    </row>
    <row r="17" spans="2:8" ht="18.75" customHeight="1">
      <c r="B17" s="69" t="s">
        <v>91</v>
      </c>
      <c r="C17" s="97" t="s">
        <v>158</v>
      </c>
      <c r="D17" s="65" t="s">
        <v>159</v>
      </c>
      <c r="E17" s="66">
        <v>1989</v>
      </c>
      <c r="F17" s="59">
        <f>IF(E17="","",VLOOKUP(E17,'Kateg.'!$J$7:$K$19,2,TRUE))</f>
        <v>0</v>
      </c>
      <c r="G17" s="75" t="s">
        <v>154</v>
      </c>
      <c r="H17" s="85">
        <f>VLOOKUP(C17,casom!$B$4:$C$207,2,0)</f>
        <v>0</v>
      </c>
    </row>
    <row r="18" spans="2:8" ht="18.75" customHeight="1">
      <c r="B18" s="69" t="s">
        <v>92</v>
      </c>
      <c r="C18" s="97" t="s">
        <v>160</v>
      </c>
      <c r="D18" s="65" t="s">
        <v>161</v>
      </c>
      <c r="E18" s="66">
        <v>1986</v>
      </c>
      <c r="F18" s="59">
        <f>IF(E18="","",VLOOKUP(E18,'Kateg.'!$J$7:$K$19,2,TRUE))</f>
        <v>0</v>
      </c>
      <c r="G18" s="75" t="s">
        <v>162</v>
      </c>
      <c r="H18" s="85">
        <f>VLOOKUP(C18,casom!$B$4:$C$207,2,0)</f>
        <v>0</v>
      </c>
    </row>
    <row r="19" spans="2:8" ht="18.75" customHeight="1">
      <c r="B19" s="69" t="s">
        <v>93</v>
      </c>
      <c r="C19" s="97" t="s">
        <v>163</v>
      </c>
      <c r="D19" s="65" t="s">
        <v>164</v>
      </c>
      <c r="E19" s="66">
        <v>1985</v>
      </c>
      <c r="F19" s="59">
        <f>IF(E19="","",VLOOKUP(E19,'Kateg.'!$J$7:$K$19,2,TRUE))</f>
        <v>0</v>
      </c>
      <c r="G19" s="75" t="s">
        <v>165</v>
      </c>
      <c r="H19" s="85">
        <f>VLOOKUP(C19,casom!$B$4:$C$207,2,0)</f>
        <v>0</v>
      </c>
    </row>
    <row r="20" spans="2:8" ht="18.75" customHeight="1">
      <c r="B20" s="69" t="s">
        <v>94</v>
      </c>
      <c r="C20" s="97" t="s">
        <v>166</v>
      </c>
      <c r="D20" s="65" t="s">
        <v>167</v>
      </c>
      <c r="E20" s="66">
        <v>1991</v>
      </c>
      <c r="F20" s="59">
        <f>IF(E20="","",VLOOKUP(E20,'Kateg.'!$J$7:$K$19,2,TRUE))</f>
        <v>0</v>
      </c>
      <c r="G20" s="75" t="s">
        <v>168</v>
      </c>
      <c r="H20" s="85">
        <f>VLOOKUP(C20,casom!$B$4:$C$207,2,0)</f>
        <v>0</v>
      </c>
    </row>
    <row r="21" spans="2:8" ht="18.75" customHeight="1">
      <c r="B21" s="69" t="s">
        <v>95</v>
      </c>
      <c r="C21" s="97" t="s">
        <v>169</v>
      </c>
      <c r="D21" s="65" t="s">
        <v>170</v>
      </c>
      <c r="E21" s="66">
        <v>1982</v>
      </c>
      <c r="F21" s="59">
        <f>IF(E21="","",VLOOKUP(E21,'Kateg.'!$J$7:$K$19,2,TRUE))</f>
        <v>0</v>
      </c>
      <c r="G21" s="75" t="s">
        <v>171</v>
      </c>
      <c r="H21" s="85">
        <f>VLOOKUP(C21,casom!$B$4:$C$207,2,0)</f>
        <v>0</v>
      </c>
    </row>
    <row r="22" spans="2:8" ht="18.75" customHeight="1">
      <c r="B22" s="69" t="s">
        <v>96</v>
      </c>
      <c r="C22" s="97" t="s">
        <v>172</v>
      </c>
      <c r="D22" s="65" t="s">
        <v>173</v>
      </c>
      <c r="E22" s="66">
        <v>1977</v>
      </c>
      <c r="F22" s="59">
        <f>IF(E22="","",VLOOKUP(E22,'Kateg.'!$J$7:$K$19,2,TRUE))</f>
        <v>0</v>
      </c>
      <c r="G22" s="75" t="s">
        <v>174</v>
      </c>
      <c r="H22" s="85">
        <f>VLOOKUP(C22,casom!$B$4:$C$207,2,0)</f>
        <v>0</v>
      </c>
    </row>
    <row r="23" spans="2:8" ht="18.75" customHeight="1">
      <c r="B23" s="69" t="s">
        <v>97</v>
      </c>
      <c r="C23" s="97" t="s">
        <v>175</v>
      </c>
      <c r="D23" s="65" t="s">
        <v>176</v>
      </c>
      <c r="E23" s="66">
        <v>1983</v>
      </c>
      <c r="F23" s="59">
        <f>IF(E23="","",VLOOKUP(E23,'Kateg.'!$J$7:$K$19,2,TRUE))</f>
        <v>0</v>
      </c>
      <c r="G23" s="75" t="s">
        <v>177</v>
      </c>
      <c r="H23" s="85">
        <f>VLOOKUP(C23,casom!$B$4:$C$207,2,0)</f>
        <v>0</v>
      </c>
    </row>
    <row r="24" spans="2:8" ht="18.75" customHeight="1">
      <c r="B24" s="69" t="s">
        <v>98</v>
      </c>
      <c r="C24" s="97" t="s">
        <v>178</v>
      </c>
      <c r="D24" s="65" t="s">
        <v>179</v>
      </c>
      <c r="E24" s="66">
        <v>1977</v>
      </c>
      <c r="F24" s="59">
        <f>IF(E24="","",VLOOKUP(E24,'Kateg.'!$J$7:$K$19,2,TRUE))</f>
        <v>0</v>
      </c>
      <c r="G24" s="75" t="s">
        <v>180</v>
      </c>
      <c r="H24" s="85">
        <f>VLOOKUP(C24,casom!$B$4:$C$207,2,0)</f>
        <v>0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  <v>0</v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  <v>0</v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  <v>0</v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  <v>0</v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  <v>0</v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  <v>0</v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  <v>0</v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  <v>0</v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  <v>0</v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  <v>0</v>
      </c>
      <c r="G34" s="75"/>
      <c r="H34" s="85" t="e">
        <f>VLOOKUP(C34,casom!$B$4:$C$207,2,0)</f>
        <v>#N/A</v>
      </c>
    </row>
    <row r="35" spans="2:8" ht="14.25">
      <c r="B35" s="82"/>
      <c r="C35" s="100"/>
      <c r="D35" s="82"/>
      <c r="E35" s="82"/>
      <c r="F35" s="82"/>
      <c r="G35" s="82"/>
      <c r="H35" s="82"/>
    </row>
    <row r="36" spans="2:7" ht="15">
      <c r="B36" s="83" t="s">
        <v>109</v>
      </c>
      <c r="D36" s="84">
        <f>'Kateg.'!$H$3</f>
        <v>42686</v>
      </c>
      <c r="G36" s="83" t="s">
        <v>110</v>
      </c>
    </row>
    <row r="38" ht="1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1:N30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5.625" style="1" customWidth="1"/>
    <col min="3" max="4" width="5.125" style="1" customWidth="1"/>
    <col min="5" max="5" width="8.75390625" style="1" customWidth="1"/>
    <col min="6" max="6" width="9.875" style="1" customWidth="1"/>
    <col min="7" max="7" width="17.625" style="0" customWidth="1"/>
    <col min="8" max="8" width="31.125" style="0" customWidth="1"/>
    <col min="9" max="9" width="7.375" style="0" customWidth="1"/>
    <col min="10" max="11" width="9.125" style="1" customWidth="1"/>
    <col min="12" max="12" width="3.875" style="0" customWidth="1"/>
    <col min="15" max="17" width="5.625" style="0" customWidth="1"/>
    <col min="18" max="18" width="7.375" style="0" customWidth="1"/>
    <col min="19" max="19" width="7.875" style="0" customWidth="1"/>
    <col min="20" max="20" width="17.75390625" style="0" customWidth="1"/>
  </cols>
  <sheetData>
    <row r="1" spans="2:6" ht="15">
      <c r="B1" s="2" t="s">
        <v>12</v>
      </c>
      <c r="C1" s="2"/>
      <c r="D1" s="2"/>
      <c r="E1" s="2"/>
      <c r="F1" s="2"/>
    </row>
    <row r="2" spans="2:6" ht="7.5" customHeight="1">
      <c r="B2" s="2"/>
      <c r="C2" s="2"/>
      <c r="D2" s="2"/>
      <c r="E2" s="2"/>
      <c r="F2" s="2"/>
    </row>
    <row r="3" spans="2:8" ht="16.5" customHeight="1">
      <c r="B3" s="9" t="s">
        <v>13</v>
      </c>
      <c r="C3" s="9"/>
      <c r="D3" s="9"/>
      <c r="E3" s="10">
        <v>2016</v>
      </c>
      <c r="F3" s="9"/>
      <c r="G3" s="9" t="s">
        <v>14</v>
      </c>
      <c r="H3" s="11">
        <v>42686</v>
      </c>
    </row>
    <row r="4" ht="8.25" customHeight="1"/>
    <row r="5" spans="2:14" ht="13.5">
      <c r="B5" s="12" t="s">
        <v>15</v>
      </c>
      <c r="C5" s="13" t="s">
        <v>16</v>
      </c>
      <c r="D5" s="14"/>
      <c r="E5" s="15" t="s">
        <v>17</v>
      </c>
      <c r="F5" s="14"/>
      <c r="G5" s="16" t="s">
        <v>18</v>
      </c>
      <c r="H5" s="16" t="s">
        <v>19</v>
      </c>
      <c r="J5" s="12" t="s">
        <v>20</v>
      </c>
      <c r="K5" s="12"/>
      <c r="M5" s="12" t="s">
        <v>21</v>
      </c>
      <c r="N5" s="12"/>
    </row>
    <row r="6" spans="2:14" ht="13.5">
      <c r="B6" s="17" t="s">
        <v>22</v>
      </c>
      <c r="C6" s="18">
        <v>0</v>
      </c>
      <c r="D6" s="19">
        <v>5</v>
      </c>
      <c r="E6" s="20">
        <f aca="true" t="shared" si="0" ref="E6:E17">$E$3-D6</f>
        <v>2011</v>
      </c>
      <c r="F6" s="21" t="s">
        <v>23</v>
      </c>
      <c r="G6" s="22" t="s">
        <v>24</v>
      </c>
      <c r="H6" s="22">
        <f>CONCATENATE(G6,"  (",E6," ",F6,")")</f>
        <v>0</v>
      </c>
      <c r="J6" s="23" t="s">
        <v>25</v>
      </c>
      <c r="K6" s="24" t="s">
        <v>15</v>
      </c>
      <c r="M6" s="23" t="s">
        <v>25</v>
      </c>
      <c r="N6" s="24" t="s">
        <v>15</v>
      </c>
    </row>
    <row r="7" spans="2:14" ht="12.75">
      <c r="B7" s="25" t="s">
        <v>26</v>
      </c>
      <c r="C7" s="26">
        <v>6</v>
      </c>
      <c r="D7" s="27">
        <v>7</v>
      </c>
      <c r="E7" s="28">
        <f t="shared" si="0"/>
        <v>2009</v>
      </c>
      <c r="F7" s="29">
        <f aca="true" t="shared" si="1" ref="F7:F17">$E$3-C7</f>
        <v>2010</v>
      </c>
      <c r="G7" s="30" t="s">
        <v>27</v>
      </c>
      <c r="H7" s="22">
        <f aca="true" t="shared" si="2" ref="H7:H17">CONCATENATE(G7,"  (",E7," - ",F7,")")</f>
        <v>0</v>
      </c>
      <c r="J7" s="31">
        <v>1900</v>
      </c>
      <c r="K7" s="17" t="s">
        <v>28</v>
      </c>
      <c r="M7" s="32">
        <v>1900</v>
      </c>
      <c r="N7" s="33" t="s">
        <v>29</v>
      </c>
    </row>
    <row r="8" spans="2:14" ht="12.75">
      <c r="B8" s="25" t="s">
        <v>30</v>
      </c>
      <c r="C8" s="26">
        <v>8</v>
      </c>
      <c r="D8" s="27">
        <v>9</v>
      </c>
      <c r="E8" s="28">
        <f t="shared" si="0"/>
        <v>2007</v>
      </c>
      <c r="F8" s="29">
        <f t="shared" si="1"/>
        <v>2008</v>
      </c>
      <c r="G8" s="30" t="s">
        <v>31</v>
      </c>
      <c r="H8" s="22">
        <f t="shared" si="2"/>
        <v>0</v>
      </c>
      <c r="J8" s="32">
        <f>E17</f>
        <v>1947</v>
      </c>
      <c r="K8" s="25" t="s">
        <v>32</v>
      </c>
      <c r="M8" s="32">
        <f>E29</f>
        <v>1962</v>
      </c>
      <c r="N8" s="33" t="s">
        <v>33</v>
      </c>
    </row>
    <row r="9" spans="2:14" ht="12.75">
      <c r="B9" s="25" t="s">
        <v>34</v>
      </c>
      <c r="C9" s="26">
        <v>10</v>
      </c>
      <c r="D9" s="27">
        <v>11</v>
      </c>
      <c r="E9" s="28">
        <f t="shared" si="0"/>
        <v>2005</v>
      </c>
      <c r="F9" s="29">
        <f t="shared" si="1"/>
        <v>2006</v>
      </c>
      <c r="G9" s="30" t="s">
        <v>35</v>
      </c>
      <c r="H9" s="22">
        <f t="shared" si="2"/>
        <v>0</v>
      </c>
      <c r="J9" s="32">
        <f>E16</f>
        <v>1957</v>
      </c>
      <c r="K9" s="25" t="s">
        <v>36</v>
      </c>
      <c r="M9" s="32">
        <f>E28</f>
        <v>1972</v>
      </c>
      <c r="N9" s="33" t="s">
        <v>37</v>
      </c>
    </row>
    <row r="10" spans="2:14" ht="12.75">
      <c r="B10" s="25" t="s">
        <v>38</v>
      </c>
      <c r="C10" s="26">
        <v>12</v>
      </c>
      <c r="D10" s="27">
        <v>13</v>
      </c>
      <c r="E10" s="28">
        <f t="shared" si="0"/>
        <v>2003</v>
      </c>
      <c r="F10" s="29">
        <f t="shared" si="1"/>
        <v>2004</v>
      </c>
      <c r="G10" s="30" t="s">
        <v>39</v>
      </c>
      <c r="H10" s="22">
        <f t="shared" si="2"/>
        <v>0</v>
      </c>
      <c r="J10" s="32">
        <f>E15</f>
        <v>1967</v>
      </c>
      <c r="K10" s="25" t="s">
        <v>40</v>
      </c>
      <c r="M10" s="32">
        <f>E27</f>
        <v>1982</v>
      </c>
      <c r="N10" s="33" t="s">
        <v>41</v>
      </c>
    </row>
    <row r="11" spans="2:14" ht="12.75">
      <c r="B11" s="25" t="s">
        <v>42</v>
      </c>
      <c r="C11" s="26">
        <v>14</v>
      </c>
      <c r="D11" s="27">
        <v>15</v>
      </c>
      <c r="E11" s="28">
        <f t="shared" si="0"/>
        <v>2001</v>
      </c>
      <c r="F11" s="29">
        <f t="shared" si="1"/>
        <v>2002</v>
      </c>
      <c r="G11" s="30" t="s">
        <v>43</v>
      </c>
      <c r="H11" s="22">
        <f t="shared" si="2"/>
        <v>0</v>
      </c>
      <c r="J11" s="32">
        <f>E14</f>
        <v>1977</v>
      </c>
      <c r="K11" s="25" t="s">
        <v>44</v>
      </c>
      <c r="M11" s="32">
        <f>E26</f>
        <v>1997</v>
      </c>
      <c r="N11" s="33" t="s">
        <v>45</v>
      </c>
    </row>
    <row r="12" spans="2:14" ht="12.75">
      <c r="B12" s="25" t="s">
        <v>46</v>
      </c>
      <c r="C12" s="26">
        <v>16</v>
      </c>
      <c r="D12" s="27">
        <v>17</v>
      </c>
      <c r="E12" s="28">
        <f t="shared" si="0"/>
        <v>1999</v>
      </c>
      <c r="F12" s="29">
        <f t="shared" si="1"/>
        <v>2000</v>
      </c>
      <c r="G12" s="30" t="s">
        <v>47</v>
      </c>
      <c r="H12" s="22">
        <f t="shared" si="2"/>
        <v>0</v>
      </c>
      <c r="J12" s="32">
        <f>E13</f>
        <v>1997</v>
      </c>
      <c r="K12" s="25" t="s">
        <v>48</v>
      </c>
      <c r="M12" s="32">
        <f>E25</f>
        <v>1999</v>
      </c>
      <c r="N12" s="33" t="s">
        <v>49</v>
      </c>
    </row>
    <row r="13" spans="2:14" ht="12.75">
      <c r="B13" s="25" t="s">
        <v>48</v>
      </c>
      <c r="C13" s="26">
        <v>18</v>
      </c>
      <c r="D13" s="27">
        <v>19</v>
      </c>
      <c r="E13" s="28">
        <f t="shared" si="0"/>
        <v>1997</v>
      </c>
      <c r="F13" s="29">
        <f t="shared" si="1"/>
        <v>1998</v>
      </c>
      <c r="G13" s="30" t="s">
        <v>50</v>
      </c>
      <c r="H13" s="22">
        <f t="shared" si="2"/>
        <v>0</v>
      </c>
      <c r="J13" s="32">
        <f>E12</f>
        <v>1999</v>
      </c>
      <c r="K13" s="25" t="s">
        <v>46</v>
      </c>
      <c r="M13" s="32">
        <f>E24</f>
        <v>2001</v>
      </c>
      <c r="N13" s="33" t="s">
        <v>51</v>
      </c>
    </row>
    <row r="14" spans="2:14" ht="12.75">
      <c r="B14" s="25" t="s">
        <v>44</v>
      </c>
      <c r="C14" s="26">
        <v>20</v>
      </c>
      <c r="D14" s="27">
        <v>39</v>
      </c>
      <c r="E14" s="28">
        <f t="shared" si="0"/>
        <v>1977</v>
      </c>
      <c r="F14" s="29">
        <f t="shared" si="1"/>
        <v>1996</v>
      </c>
      <c r="G14" s="30" t="s">
        <v>52</v>
      </c>
      <c r="H14" s="22">
        <f t="shared" si="2"/>
        <v>0</v>
      </c>
      <c r="J14" s="32">
        <f>E11</f>
        <v>2001</v>
      </c>
      <c r="K14" s="25" t="s">
        <v>42</v>
      </c>
      <c r="M14" s="32">
        <f>E23</f>
        <v>2003</v>
      </c>
      <c r="N14" s="33" t="s">
        <v>53</v>
      </c>
    </row>
    <row r="15" spans="2:14" ht="12.75">
      <c r="B15" s="25" t="s">
        <v>40</v>
      </c>
      <c r="C15" s="26">
        <v>40</v>
      </c>
      <c r="D15" s="27">
        <v>49</v>
      </c>
      <c r="E15" s="28">
        <f t="shared" si="0"/>
        <v>1967</v>
      </c>
      <c r="F15" s="29">
        <f t="shared" si="1"/>
        <v>1976</v>
      </c>
      <c r="G15" s="30" t="s">
        <v>54</v>
      </c>
      <c r="H15" s="22">
        <f t="shared" si="2"/>
        <v>0</v>
      </c>
      <c r="J15" s="32">
        <f>E10</f>
        <v>2003</v>
      </c>
      <c r="K15" s="25" t="s">
        <v>38</v>
      </c>
      <c r="M15" s="32">
        <f>E22</f>
        <v>2005</v>
      </c>
      <c r="N15" s="33" t="s">
        <v>55</v>
      </c>
    </row>
    <row r="16" spans="2:14" ht="12.75">
      <c r="B16" s="25" t="s">
        <v>36</v>
      </c>
      <c r="C16" s="26">
        <v>50</v>
      </c>
      <c r="D16" s="27">
        <v>59</v>
      </c>
      <c r="E16" s="28">
        <f t="shared" si="0"/>
        <v>1957</v>
      </c>
      <c r="F16" s="29">
        <f t="shared" si="1"/>
        <v>1966</v>
      </c>
      <c r="G16" s="30" t="s">
        <v>56</v>
      </c>
      <c r="H16" s="22">
        <f t="shared" si="2"/>
        <v>0</v>
      </c>
      <c r="J16" s="32">
        <f>E9</f>
        <v>2005</v>
      </c>
      <c r="K16" s="25" t="s">
        <v>34</v>
      </c>
      <c r="M16" s="34">
        <f>E21</f>
        <v>2007</v>
      </c>
      <c r="N16" s="33" t="s">
        <v>57</v>
      </c>
    </row>
    <row r="17" spans="2:14" ht="12.75">
      <c r="B17" s="25" t="s">
        <v>32</v>
      </c>
      <c r="C17" s="26">
        <v>60</v>
      </c>
      <c r="D17" s="27">
        <v>69</v>
      </c>
      <c r="E17" s="28">
        <f t="shared" si="0"/>
        <v>1947</v>
      </c>
      <c r="F17" s="29">
        <f t="shared" si="1"/>
        <v>1956</v>
      </c>
      <c r="G17" s="30" t="s">
        <v>58</v>
      </c>
      <c r="H17" s="30">
        <f t="shared" si="2"/>
        <v>0</v>
      </c>
      <c r="J17" s="32">
        <f>E8</f>
        <v>2007</v>
      </c>
      <c r="K17" s="25" t="s">
        <v>30</v>
      </c>
      <c r="M17" s="34">
        <f>E20</f>
        <v>2009</v>
      </c>
      <c r="N17" s="33" t="s">
        <v>59</v>
      </c>
    </row>
    <row r="18" spans="2:14" ht="13.5">
      <c r="B18" s="35" t="s">
        <v>28</v>
      </c>
      <c r="C18" s="36">
        <v>70</v>
      </c>
      <c r="D18" s="37">
        <v>100</v>
      </c>
      <c r="E18" s="38">
        <f>$E$3-C18</f>
        <v>1946</v>
      </c>
      <c r="F18" s="39" t="s">
        <v>60</v>
      </c>
      <c r="G18" s="40" t="s">
        <v>61</v>
      </c>
      <c r="H18" s="40">
        <f aca="true" t="shared" si="3" ref="H18:H19">CONCATENATE(G18,"  (",E18," ",F18,")")</f>
        <v>0</v>
      </c>
      <c r="J18" s="32">
        <f>E7</f>
        <v>2009</v>
      </c>
      <c r="K18" s="25" t="s">
        <v>26</v>
      </c>
      <c r="M18" s="41">
        <f>E19</f>
        <v>2011</v>
      </c>
      <c r="N18" s="35" t="s">
        <v>62</v>
      </c>
    </row>
    <row r="19" spans="2:14" ht="13.5">
      <c r="B19" s="17" t="s">
        <v>62</v>
      </c>
      <c r="C19" s="18">
        <v>0</v>
      </c>
      <c r="D19" s="19">
        <v>5</v>
      </c>
      <c r="E19" s="20">
        <f aca="true" t="shared" si="4" ref="E19:E29">$E$3-D19</f>
        <v>2011</v>
      </c>
      <c r="F19" s="21" t="s">
        <v>23</v>
      </c>
      <c r="G19" s="22" t="s">
        <v>63</v>
      </c>
      <c r="H19" s="22">
        <f t="shared" si="3"/>
        <v>0</v>
      </c>
      <c r="J19" s="41">
        <f>E6</f>
        <v>2011</v>
      </c>
      <c r="K19" s="35" t="s">
        <v>22</v>
      </c>
      <c r="M19" s="42"/>
      <c r="N19" s="43"/>
    </row>
    <row r="20" spans="2:8" ht="12.75">
      <c r="B20" s="25" t="s">
        <v>59</v>
      </c>
      <c r="C20" s="26">
        <v>6</v>
      </c>
      <c r="D20" s="27">
        <v>7</v>
      </c>
      <c r="E20" s="28">
        <f t="shared" si="4"/>
        <v>2009</v>
      </c>
      <c r="F20" s="29">
        <f aca="true" t="shared" si="5" ref="F20:F29">$E$3-C20</f>
        <v>2010</v>
      </c>
      <c r="G20" s="30" t="s">
        <v>64</v>
      </c>
      <c r="H20" s="30">
        <f aca="true" t="shared" si="6" ref="H20:H29">CONCATENATE(G20,"  (",E20," - ",F20,")")</f>
        <v>0</v>
      </c>
    </row>
    <row r="21" spans="2:8" ht="12.75">
      <c r="B21" s="25" t="s">
        <v>57</v>
      </c>
      <c r="C21" s="26">
        <v>8</v>
      </c>
      <c r="D21" s="27">
        <v>9</v>
      </c>
      <c r="E21" s="28">
        <f t="shared" si="4"/>
        <v>2007</v>
      </c>
      <c r="F21" s="29">
        <f t="shared" si="5"/>
        <v>2008</v>
      </c>
      <c r="G21" s="30" t="s">
        <v>65</v>
      </c>
      <c r="H21" s="30">
        <f t="shared" si="6"/>
        <v>0</v>
      </c>
    </row>
    <row r="22" spans="2:8" ht="12.75">
      <c r="B22" s="25" t="s">
        <v>55</v>
      </c>
      <c r="C22" s="26">
        <v>10</v>
      </c>
      <c r="D22" s="27">
        <v>11</v>
      </c>
      <c r="E22" s="28">
        <f t="shared" si="4"/>
        <v>2005</v>
      </c>
      <c r="F22" s="29">
        <f t="shared" si="5"/>
        <v>2006</v>
      </c>
      <c r="G22" s="30" t="s">
        <v>66</v>
      </c>
      <c r="H22" s="30">
        <f t="shared" si="6"/>
        <v>0</v>
      </c>
    </row>
    <row r="23" spans="2:8" ht="12.75">
      <c r="B23" s="25" t="s">
        <v>53</v>
      </c>
      <c r="C23" s="26">
        <v>12</v>
      </c>
      <c r="D23" s="27">
        <v>13</v>
      </c>
      <c r="E23" s="28">
        <f t="shared" si="4"/>
        <v>2003</v>
      </c>
      <c r="F23" s="29">
        <f t="shared" si="5"/>
        <v>2004</v>
      </c>
      <c r="G23" s="30" t="s">
        <v>67</v>
      </c>
      <c r="H23" s="30">
        <f t="shared" si="6"/>
        <v>0</v>
      </c>
    </row>
    <row r="24" spans="2:8" ht="12.75">
      <c r="B24" s="25" t="s">
        <v>51</v>
      </c>
      <c r="C24" s="26">
        <v>14</v>
      </c>
      <c r="D24" s="27">
        <v>15</v>
      </c>
      <c r="E24" s="28">
        <f t="shared" si="4"/>
        <v>2001</v>
      </c>
      <c r="F24" s="29">
        <f t="shared" si="5"/>
        <v>2002</v>
      </c>
      <c r="G24" s="30" t="s">
        <v>68</v>
      </c>
      <c r="H24" s="30">
        <f t="shared" si="6"/>
        <v>0</v>
      </c>
    </row>
    <row r="25" spans="2:8" ht="12.75">
      <c r="B25" s="25" t="s">
        <v>49</v>
      </c>
      <c r="C25" s="26">
        <v>16</v>
      </c>
      <c r="D25" s="27">
        <v>17</v>
      </c>
      <c r="E25" s="28">
        <f t="shared" si="4"/>
        <v>1999</v>
      </c>
      <c r="F25" s="29">
        <f t="shared" si="5"/>
        <v>2000</v>
      </c>
      <c r="G25" s="30" t="s">
        <v>69</v>
      </c>
      <c r="H25" s="30">
        <f t="shared" si="6"/>
        <v>0</v>
      </c>
    </row>
    <row r="26" spans="2:8" ht="12.75">
      <c r="B26" s="25" t="s">
        <v>45</v>
      </c>
      <c r="C26" s="26">
        <v>18</v>
      </c>
      <c r="D26" s="27">
        <v>19</v>
      </c>
      <c r="E26" s="28">
        <f t="shared" si="4"/>
        <v>1997</v>
      </c>
      <c r="F26" s="29">
        <f t="shared" si="5"/>
        <v>1998</v>
      </c>
      <c r="G26" s="30" t="s">
        <v>70</v>
      </c>
      <c r="H26" s="30">
        <f t="shared" si="6"/>
        <v>0</v>
      </c>
    </row>
    <row r="27" spans="2:8" ht="12.75">
      <c r="B27" s="25" t="s">
        <v>41</v>
      </c>
      <c r="C27" s="26">
        <v>20</v>
      </c>
      <c r="D27" s="27">
        <v>34</v>
      </c>
      <c r="E27" s="28">
        <f t="shared" si="4"/>
        <v>1982</v>
      </c>
      <c r="F27" s="29">
        <f t="shared" si="5"/>
        <v>1996</v>
      </c>
      <c r="G27" s="30" t="s">
        <v>71</v>
      </c>
      <c r="H27" s="30">
        <f t="shared" si="6"/>
        <v>0</v>
      </c>
    </row>
    <row r="28" spans="2:8" ht="12.75">
      <c r="B28" s="25" t="s">
        <v>37</v>
      </c>
      <c r="C28" s="26">
        <v>35</v>
      </c>
      <c r="D28" s="27">
        <v>44</v>
      </c>
      <c r="E28" s="28">
        <f t="shared" si="4"/>
        <v>1972</v>
      </c>
      <c r="F28" s="29">
        <f t="shared" si="5"/>
        <v>1981</v>
      </c>
      <c r="G28" s="30" t="s">
        <v>72</v>
      </c>
      <c r="H28" s="30">
        <f t="shared" si="6"/>
        <v>0</v>
      </c>
    </row>
    <row r="29" spans="2:8" ht="12.75">
      <c r="B29" s="25" t="s">
        <v>33</v>
      </c>
      <c r="C29" s="44">
        <v>45</v>
      </c>
      <c r="D29" s="45">
        <v>54</v>
      </c>
      <c r="E29" s="46">
        <f t="shared" si="4"/>
        <v>1962</v>
      </c>
      <c r="F29" s="47">
        <f t="shared" si="5"/>
        <v>1971</v>
      </c>
      <c r="G29" s="30" t="s">
        <v>73</v>
      </c>
      <c r="H29" s="30">
        <f t="shared" si="6"/>
        <v>0</v>
      </c>
    </row>
    <row r="30" spans="2:8" ht="13.5">
      <c r="B30" s="35" t="s">
        <v>29</v>
      </c>
      <c r="C30" s="36">
        <v>55</v>
      </c>
      <c r="D30" s="37">
        <v>100</v>
      </c>
      <c r="E30" s="38">
        <f>$E$3-C30</f>
        <v>1961</v>
      </c>
      <c r="F30" s="39" t="s">
        <v>60</v>
      </c>
      <c r="G30" s="40" t="s">
        <v>74</v>
      </c>
      <c r="H30" s="40">
        <f>CONCATENATE(G30,"  (",E30," ",F30,")")</f>
        <v>0</v>
      </c>
    </row>
  </sheetData>
  <sheetProtection selectLockedCells="1" selectUnlockedCells="1"/>
  <mergeCells count="2">
    <mergeCell ref="J5:K5"/>
    <mergeCell ref="M5:N5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4"/>
  <dimension ref="B2:H38"/>
  <sheetViews>
    <sheetView workbookViewId="0" topLeftCell="A1">
      <selection activeCell="C8" sqref="C8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1.50390625" style="93" customWidth="1"/>
    <col min="4" max="4" width="14.125" style="0" customWidth="1"/>
    <col min="5" max="6" width="11.50390625" style="0" customWidth="1"/>
    <col min="7" max="7" width="29.375" style="0" customWidth="1"/>
    <col min="8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94"/>
      <c r="D3" s="51"/>
      <c r="E3" s="51"/>
      <c r="F3" s="51"/>
      <c r="G3" s="51"/>
      <c r="H3" s="52" t="s">
        <v>41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181</v>
      </c>
      <c r="D5" s="57" t="s">
        <v>182</v>
      </c>
      <c r="E5" s="58">
        <v>1996</v>
      </c>
      <c r="F5" s="85">
        <f>IF(E5="","",VLOOKUP(E5,'Kateg.'!$M$7:$N$18,2,TRUE))</f>
        <v>0</v>
      </c>
      <c r="G5" s="86" t="s">
        <v>183</v>
      </c>
      <c r="H5" s="85">
        <f>VLOOKUP(C5,casom!$B$4:$C$207,2,0)</f>
        <v>0</v>
      </c>
    </row>
    <row r="6" spans="2:8" ht="18.75" customHeight="1">
      <c r="B6" s="63" t="s">
        <v>5</v>
      </c>
      <c r="C6" s="97" t="s">
        <v>184</v>
      </c>
      <c r="D6" s="65" t="s">
        <v>185</v>
      </c>
      <c r="E6" s="66">
        <v>1992</v>
      </c>
      <c r="F6" s="59">
        <f>IF(E6="","",VLOOKUP(E6,'Kateg.'!$M$7:$N$18,2,TRUE))</f>
        <v>0</v>
      </c>
      <c r="G6" s="67" t="s">
        <v>186</v>
      </c>
      <c r="H6" s="85">
        <f>VLOOKUP(C6,casom!$B$4:$C$207,2,0)</f>
        <v>0</v>
      </c>
    </row>
    <row r="7" spans="2:8" ht="18.75" customHeight="1">
      <c r="B7" s="69" t="s">
        <v>9</v>
      </c>
      <c r="C7" s="97" t="s">
        <v>187</v>
      </c>
      <c r="D7" s="65" t="s">
        <v>188</v>
      </c>
      <c r="E7" s="66">
        <v>1982</v>
      </c>
      <c r="F7" s="59">
        <f>IF(E7="","",VLOOKUP(E7,'Kateg.'!$M$7:$N$18,2,TRUE))</f>
        <v>0</v>
      </c>
      <c r="G7" s="67" t="s">
        <v>189</v>
      </c>
      <c r="H7" s="85">
        <f>VLOOKUP(C7,casom!$B$4:$C$207,2,0)</f>
        <v>0</v>
      </c>
    </row>
    <row r="8" spans="2:8" ht="18.75" customHeight="1">
      <c r="B8" s="69" t="s">
        <v>82</v>
      </c>
      <c r="C8" s="97"/>
      <c r="D8" s="65"/>
      <c r="E8" s="66"/>
      <c r="F8" s="59">
        <f>IF(E8="","",VLOOKUP(E8,'Kateg.'!$M$7:$N$18,2,TRUE))</f>
        <v>0</v>
      </c>
      <c r="G8" s="75"/>
      <c r="H8" s="85" t="e">
        <f>VLOOKUP(C8,casom!$B$4:$C$207,2,0)</f>
        <v>#N/A</v>
      </c>
    </row>
    <row r="9" spans="2:8" ht="18.75" customHeight="1">
      <c r="B9" s="69" t="s">
        <v>83</v>
      </c>
      <c r="C9" s="98"/>
      <c r="D9" s="71"/>
      <c r="E9" s="72"/>
      <c r="F9" s="59">
        <f>IF(E9="","",VLOOKUP(E9,'Kateg.'!$M$7:$N$18,2,TRUE))</f>
        <v>0</v>
      </c>
      <c r="G9" s="74"/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IF(E10="","",VLOOKUP(E10,'Kateg.'!$M$7:$N$18,2,TRUE))</f>
        <v>0</v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IF(E11="","",VLOOKUP(E11,'Kateg.'!$M$7:$N$18,2,TRUE))</f>
        <v>0</v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IF(E12="","",VLOOKUP(E12,'Kateg.'!$M$7:$N$18,2,TRUE))</f>
        <v>0</v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IF(E13="","",VLOOKUP(E13,'Kateg.'!$M$7:$N$18,2,TRUE))</f>
        <v>0</v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IF(E14="","",VLOOKUP(E14,'Kateg.'!$M$7:$N$18,2,TRUE))</f>
        <v>0</v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IF(E15="","",VLOOKUP(E15,'Kateg.'!$M$7:$N$18,2,TRUE))</f>
        <v>0</v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IF(E16="","",VLOOKUP(E16,'Kateg.'!$M$7:$N$18,2,TRUE))</f>
        <v>0</v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IF(E17="","",VLOOKUP(E17,'Kateg.'!$M$7:$N$18,2,TRUE))</f>
        <v>0</v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IF(E18="","",VLOOKUP(E18,'Kateg.'!$M$7:$N$18,2,TRUE))</f>
        <v>0</v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IF(E19="","",VLOOKUP(E19,'Kateg.'!$M$7:$N$18,2,TRUE))</f>
        <v>0</v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IF(E20="","",VLOOKUP(E20,'Kateg.'!$M$7:$N$18,2,TRUE))</f>
        <v>0</v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IF(E21="","",VLOOKUP(E21,'Kateg.'!$M$7:$N$18,2,TRUE))</f>
        <v>0</v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IF(E22="","",VLOOKUP(E22,'Kateg.'!$M$7:$N$18,2,TRUE))</f>
        <v>0</v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IF(E23="","",VLOOKUP(E23,'Kateg.'!$M$7:$N$18,2,TRUE))</f>
        <v>0</v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IF(E24="","",VLOOKUP(E24,'Kateg.'!$M$7:$N$18,2,TRUE))</f>
        <v>0</v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IF(E25="","",VLOOKUP(E25,'Kateg.'!$M$7:$N$18,2,TRUE))</f>
        <v>0</v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IF(E26="","",VLOOKUP(E26,'Kateg.'!$M$7:$N$18,2,TRUE))</f>
        <v>0</v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IF(E27="","",VLOOKUP(E27,'Kateg.'!$M$7:$N$18,2,TRUE))</f>
        <v>0</v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IF(E28="","",VLOOKUP(E28,'Kateg.'!$M$7:$N$18,2,TRUE))</f>
        <v>0</v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IF(E29="","",VLOOKUP(E29,'Kateg.'!$M$7:$N$18,2,TRUE))</f>
        <v>0</v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IF(E30="","",VLOOKUP(E30,'Kateg.'!$M$7:$N$18,2,TRUE))</f>
        <v>0</v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IF(E31="","",VLOOKUP(E31,'Kateg.'!$M$7:$N$18,2,TRUE))</f>
        <v>0</v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IF(E32="","",VLOOKUP(E32,'Kateg.'!$M$7:$N$18,2,TRUE))</f>
        <v>0</v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IF(E33="","",VLOOKUP(E33,'Kateg.'!$M$7:$N$18,2,TRUE))</f>
        <v>0</v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IF(E34="","",VLOOKUP(E34,'Kateg.'!$M$7:$N$18,2,TRUE))</f>
        <v>0</v>
      </c>
      <c r="G34" s="75"/>
      <c r="H34" s="85" t="e">
        <f>VLOOKUP(C34,casom!$B$4:$C$207,2,0)</f>
        <v>#N/A</v>
      </c>
    </row>
    <row r="35" spans="2:8" ht="14.25">
      <c r="B35" s="82"/>
      <c r="C35" s="100"/>
      <c r="D35" s="82"/>
      <c r="E35" s="82"/>
      <c r="F35" s="82"/>
      <c r="G35" s="82"/>
      <c r="H35" s="82"/>
    </row>
    <row r="36" spans="2:7" ht="15">
      <c r="B36" s="83" t="s">
        <v>109</v>
      </c>
      <c r="D36" s="84">
        <f>'Kateg.'!$H$3</f>
        <v>42686</v>
      </c>
      <c r="G36" s="83" t="s">
        <v>110</v>
      </c>
    </row>
    <row r="38" ht="1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6"/>
  <dimension ref="B2:H38"/>
  <sheetViews>
    <sheetView workbookViewId="0" topLeftCell="A2">
      <selection activeCell="C20" sqref="C20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1.50390625" style="93" customWidth="1"/>
    <col min="4" max="4" width="14.125" style="0" customWidth="1"/>
    <col min="5" max="6" width="11.50390625" style="0" customWidth="1"/>
    <col min="7" max="7" width="29.375" style="0" customWidth="1"/>
    <col min="8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94"/>
      <c r="D3" s="51"/>
      <c r="E3" s="51"/>
      <c r="F3" s="51"/>
      <c r="G3" s="51"/>
      <c r="H3" s="52" t="s">
        <v>40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96" t="s">
        <v>190</v>
      </c>
      <c r="D5" s="90" t="s">
        <v>191</v>
      </c>
      <c r="E5" s="91">
        <v>1971</v>
      </c>
      <c r="F5" s="85">
        <f>IF(E5="","",VLOOKUP(E5,'Kateg.'!$J$7:$K$19,2,TRUE))</f>
        <v>0</v>
      </c>
      <c r="G5" s="67" t="s">
        <v>132</v>
      </c>
      <c r="H5" s="85">
        <f>VLOOKUP(C5,casom!$B$4:$C$207,2,0)</f>
        <v>0</v>
      </c>
    </row>
    <row r="6" spans="2:8" ht="18.75" customHeight="1">
      <c r="B6" s="63" t="s">
        <v>5</v>
      </c>
      <c r="C6" s="97" t="s">
        <v>192</v>
      </c>
      <c r="D6" s="65" t="s">
        <v>193</v>
      </c>
      <c r="E6" s="66">
        <v>1972</v>
      </c>
      <c r="F6" s="59">
        <f>IF(E6="","",VLOOKUP(E6,'Kateg.'!$J$7:$K$19,2,TRUE))</f>
        <v>0</v>
      </c>
      <c r="G6" s="67" t="s">
        <v>194</v>
      </c>
      <c r="H6" s="85">
        <f>VLOOKUP(C6,casom!$B$4:$C$207,2,0)</f>
        <v>0</v>
      </c>
    </row>
    <row r="7" spans="2:8" ht="18.75" customHeight="1">
      <c r="B7" s="69" t="s">
        <v>9</v>
      </c>
      <c r="C7" s="97">
        <v>107</v>
      </c>
      <c r="D7" s="65" t="s">
        <v>113</v>
      </c>
      <c r="E7" s="66">
        <v>1974</v>
      </c>
      <c r="F7" s="59">
        <f>IF(E7="","",VLOOKUP(E7,'Kateg.'!$J$7:$K$19,2,TRUE))</f>
        <v>0</v>
      </c>
      <c r="G7" s="67" t="s">
        <v>114</v>
      </c>
      <c r="H7" s="85" t="e">
        <f>VLOOKUP(C7,casom!$B$4:$C$207,2,0)</f>
        <v>#N/A</v>
      </c>
    </row>
    <row r="8" spans="2:8" ht="18.75" customHeight="1">
      <c r="B8" s="69" t="s">
        <v>82</v>
      </c>
      <c r="C8" s="97">
        <v>275</v>
      </c>
      <c r="D8" s="65" t="s">
        <v>195</v>
      </c>
      <c r="E8" s="66">
        <v>1976</v>
      </c>
      <c r="F8" s="59">
        <f>IF(E8="","",VLOOKUP(E8,'Kateg.'!$J$7:$K$19,2,TRUE))</f>
        <v>0</v>
      </c>
      <c r="G8" s="75" t="s">
        <v>139</v>
      </c>
      <c r="H8" s="85" t="e">
        <f>VLOOKUP(C8,casom!$B$4:$C$207,2,0)</f>
        <v>#N/A</v>
      </c>
    </row>
    <row r="9" spans="2:8" ht="18.75" customHeight="1">
      <c r="B9" s="69" t="s">
        <v>83</v>
      </c>
      <c r="C9" s="97" t="s">
        <v>196</v>
      </c>
      <c r="D9" s="65" t="s">
        <v>197</v>
      </c>
      <c r="E9" s="66">
        <v>1974</v>
      </c>
      <c r="F9" s="59">
        <f>IF(E9="","",VLOOKUP(E9,'Kateg.'!$J$7:$K$19,2,TRUE))</f>
        <v>0</v>
      </c>
      <c r="G9" s="75" t="s">
        <v>198</v>
      </c>
      <c r="H9" s="85">
        <f>VLOOKUP(C9,casom!$B$4:$C$207,2,0)</f>
        <v>0</v>
      </c>
    </row>
    <row r="10" spans="2:8" ht="18.75" customHeight="1">
      <c r="B10" s="69" t="s">
        <v>84</v>
      </c>
      <c r="C10" s="98" t="s">
        <v>199</v>
      </c>
      <c r="D10" s="71" t="s">
        <v>200</v>
      </c>
      <c r="E10" s="72">
        <v>1976</v>
      </c>
      <c r="F10" s="59">
        <f>IF(E10="","",VLOOKUP(E10,'Kateg.'!$J$7:$K$19,2,TRUE))</f>
        <v>0</v>
      </c>
      <c r="G10" s="74" t="s">
        <v>201</v>
      </c>
      <c r="H10" s="85">
        <f>VLOOKUP(C10,casom!$B$4:$C$207,2,0)</f>
        <v>0</v>
      </c>
    </row>
    <row r="11" spans="2:8" ht="18.75" customHeight="1">
      <c r="B11" s="69" t="s">
        <v>85</v>
      </c>
      <c r="C11" s="97" t="s">
        <v>202</v>
      </c>
      <c r="D11" s="65" t="s">
        <v>203</v>
      </c>
      <c r="E11" s="66">
        <v>1971</v>
      </c>
      <c r="F11" s="59">
        <f>IF(E11="","",VLOOKUP(E11,'Kateg.'!$J$7:$K$19,2,TRUE))</f>
        <v>0</v>
      </c>
      <c r="G11" s="102" t="s">
        <v>204</v>
      </c>
      <c r="H11" s="85">
        <f>VLOOKUP(C11,casom!$B$4:$C$207,2,0)</f>
        <v>0</v>
      </c>
    </row>
    <row r="12" spans="2:8" ht="18.75" customHeight="1">
      <c r="B12" s="69" t="s">
        <v>86</v>
      </c>
      <c r="C12" s="97" t="s">
        <v>205</v>
      </c>
      <c r="D12" s="65" t="s">
        <v>206</v>
      </c>
      <c r="E12" s="66">
        <v>1973</v>
      </c>
      <c r="F12" s="59">
        <f>IF(E12="","",VLOOKUP(E12,'Kateg.'!$J$7:$K$19,2,TRUE))</f>
        <v>0</v>
      </c>
      <c r="G12" s="75" t="s">
        <v>157</v>
      </c>
      <c r="H12" s="85">
        <f>VLOOKUP(C12,casom!$B$4:$C$207,2,0)</f>
        <v>0</v>
      </c>
    </row>
    <row r="13" spans="2:8" ht="18.75" customHeight="1">
      <c r="B13" s="69" t="s">
        <v>87</v>
      </c>
      <c r="C13" s="97" t="s">
        <v>207</v>
      </c>
      <c r="D13" s="65" t="s">
        <v>208</v>
      </c>
      <c r="E13" s="66">
        <v>1967</v>
      </c>
      <c r="F13" s="59">
        <f>IF(E13="","",VLOOKUP(E13,'Kateg.'!$J$7:$K$19,2,TRUE))</f>
        <v>0</v>
      </c>
      <c r="G13" s="75" t="s">
        <v>177</v>
      </c>
      <c r="H13" s="85">
        <f>VLOOKUP(C13,casom!$B$4:$C$207,2,0)</f>
        <v>0</v>
      </c>
    </row>
    <row r="14" spans="2:8" ht="18.75" customHeight="1">
      <c r="B14" s="69" t="s">
        <v>88</v>
      </c>
      <c r="C14" s="97" t="s">
        <v>209</v>
      </c>
      <c r="D14" s="65" t="s">
        <v>210</v>
      </c>
      <c r="E14" s="66">
        <v>1969</v>
      </c>
      <c r="F14" s="59">
        <f>IF(E14="","",VLOOKUP(E14,'Kateg.'!$J$7:$K$19,2,TRUE))</f>
        <v>0</v>
      </c>
      <c r="G14" s="75" t="s">
        <v>211</v>
      </c>
      <c r="H14" s="85">
        <f>VLOOKUP(C14,casom!$B$4:$C$207,2,0)</f>
        <v>0</v>
      </c>
    </row>
    <row r="15" spans="2:8" ht="18.75" customHeight="1">
      <c r="B15" s="69" t="s">
        <v>89</v>
      </c>
      <c r="C15" s="97" t="s">
        <v>212</v>
      </c>
      <c r="D15" s="65" t="s">
        <v>213</v>
      </c>
      <c r="E15" s="66">
        <v>1968</v>
      </c>
      <c r="F15" s="59">
        <f>IF(E15="","",VLOOKUP(E15,'Kateg.'!$J$7:$K$19,2,TRUE))</f>
        <v>0</v>
      </c>
      <c r="G15" s="75" t="s">
        <v>214</v>
      </c>
      <c r="H15" s="85">
        <f>VLOOKUP(C15,casom!$B$4:$C$207,2,0)</f>
        <v>0</v>
      </c>
    </row>
    <row r="16" spans="2:8" ht="18.75" customHeight="1">
      <c r="B16" s="69" t="s">
        <v>90</v>
      </c>
      <c r="C16" s="97" t="s">
        <v>215</v>
      </c>
      <c r="D16" s="65" t="s">
        <v>216</v>
      </c>
      <c r="E16" s="66">
        <v>1971</v>
      </c>
      <c r="F16" s="59">
        <f>IF(E16="","",VLOOKUP(E16,'Kateg.'!$J$7:$K$19,2,TRUE))</f>
        <v>0</v>
      </c>
      <c r="G16" s="75" t="s">
        <v>145</v>
      </c>
      <c r="H16" s="85">
        <f>VLOOKUP(C16,casom!$B$4:$C$207,2,0)</f>
        <v>0</v>
      </c>
    </row>
    <row r="17" spans="2:8" ht="18.75" customHeight="1">
      <c r="B17" s="69" t="s">
        <v>91</v>
      </c>
      <c r="C17" s="97" t="s">
        <v>217</v>
      </c>
      <c r="D17" s="65" t="s">
        <v>218</v>
      </c>
      <c r="E17" s="66">
        <v>1971</v>
      </c>
      <c r="F17" s="59">
        <f>IF(E17="","",VLOOKUP(E17,'Kateg.'!$J$7:$K$19,2,TRUE))</f>
        <v>0</v>
      </c>
      <c r="G17" s="75" t="s">
        <v>219</v>
      </c>
      <c r="H17" s="85">
        <f>VLOOKUP(C17,casom!$B$4:$C$207,2,0)</f>
        <v>0</v>
      </c>
    </row>
    <row r="18" spans="2:8" ht="18.75" customHeight="1">
      <c r="B18" s="69" t="s">
        <v>92</v>
      </c>
      <c r="C18" s="97" t="s">
        <v>220</v>
      </c>
      <c r="D18" s="65" t="s">
        <v>221</v>
      </c>
      <c r="E18" s="66">
        <v>1972</v>
      </c>
      <c r="F18" s="59">
        <f>IF(E18="","",VLOOKUP(E18,'Kateg.'!$J$7:$K$19,2,TRUE))</f>
        <v>0</v>
      </c>
      <c r="G18" s="75" t="s">
        <v>222</v>
      </c>
      <c r="H18" s="85">
        <f>VLOOKUP(C18,casom!$B$4:$C$207,2,0)</f>
        <v>0</v>
      </c>
    </row>
    <row r="19" spans="2:8" ht="18.75" customHeight="1">
      <c r="B19" s="69" t="s">
        <v>93</v>
      </c>
      <c r="C19" s="97" t="s">
        <v>223</v>
      </c>
      <c r="D19" s="65" t="s">
        <v>224</v>
      </c>
      <c r="E19" s="66">
        <v>1968</v>
      </c>
      <c r="F19" s="59">
        <f>IF(E19="","",VLOOKUP(E19,'Kateg.'!$J$7:$K$19,2,TRUE))</f>
        <v>0</v>
      </c>
      <c r="G19" s="75" t="s">
        <v>225</v>
      </c>
      <c r="H19" s="85">
        <f>VLOOKUP(C19,casom!$B$4:$C$207,2,0)</f>
        <v>0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IF(E20="","",VLOOKUP(E20,'Kateg.'!$J$7:$K$19,2,TRUE))</f>
        <v>0</v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IF(E21="","",VLOOKUP(E21,'Kateg.'!$J$7:$K$19,2,TRUE))</f>
        <v>0</v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IF(E22="","",VLOOKUP(E22,'Kateg.'!$J$7:$K$19,2,TRUE))</f>
        <v>0</v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IF(E23="","",VLOOKUP(E23,'Kateg.'!$J$7:$K$19,2,TRUE))</f>
        <v>0</v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IF(E24="","",VLOOKUP(E24,'Kateg.'!$J$7:$K$19,2,TRUE))</f>
        <v>0</v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  <v>0</v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  <v>0</v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  <v>0</v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  <v>0</v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  <v>0</v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  <v>0</v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  <v>0</v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  <v>0</v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  <v>0</v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  <v>0</v>
      </c>
      <c r="G34" s="75"/>
      <c r="H34" s="85" t="e">
        <f>VLOOKUP(C34,casom!$B$4:$C$207,2,0)</f>
        <v>#N/A</v>
      </c>
    </row>
    <row r="35" spans="2:8" ht="14.25">
      <c r="B35" s="82"/>
      <c r="C35" s="100"/>
      <c r="D35" s="82"/>
      <c r="E35" s="82"/>
      <c r="F35" s="82"/>
      <c r="G35" s="82"/>
      <c r="H35" s="82"/>
    </row>
    <row r="36" spans="2:7" ht="15">
      <c r="B36" s="83" t="s">
        <v>109</v>
      </c>
      <c r="D36" s="84">
        <f>'Kateg.'!$H$3</f>
        <v>42686</v>
      </c>
      <c r="G36" s="83" t="s">
        <v>110</v>
      </c>
    </row>
    <row r="38" ht="15">
      <c r="G38" s="83" t="s">
        <v>111</v>
      </c>
    </row>
  </sheetData>
  <sheetProtection selectLockedCells="1" selectUnlockedCells="1"/>
  <hyperlinks>
    <hyperlink ref="G11" r:id="rId1" display="www.zakisova-skolabehu.com"/>
  </hyperlinks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7"/>
  <dimension ref="B2:H38"/>
  <sheetViews>
    <sheetView workbookViewId="0" topLeftCell="C1">
      <selection activeCell="C10" sqref="C10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1.50390625" style="93" customWidth="1"/>
    <col min="4" max="4" width="15.375" style="0" customWidth="1"/>
    <col min="5" max="6" width="11.50390625" style="0" customWidth="1"/>
    <col min="7" max="7" width="29.375" style="0" customWidth="1"/>
    <col min="8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94"/>
      <c r="D3" s="51"/>
      <c r="E3" s="51"/>
      <c r="F3" s="51"/>
      <c r="G3" s="51"/>
      <c r="H3" s="52" t="s">
        <v>37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226</v>
      </c>
      <c r="D5" s="57" t="s">
        <v>227</v>
      </c>
      <c r="E5" s="58">
        <v>1978</v>
      </c>
      <c r="F5" s="85">
        <f>IF(E5="","",VLOOKUP(E5,'Kateg.'!$M$7:$N$18,2,TRUE))</f>
        <v>0</v>
      </c>
      <c r="G5" s="86" t="s">
        <v>129</v>
      </c>
      <c r="H5" s="85">
        <f>VLOOKUP(C5,casom!$B$4:$C$207,2,0)</f>
        <v>0</v>
      </c>
    </row>
    <row r="6" spans="2:8" ht="18.75" customHeight="1">
      <c r="B6" s="63" t="s">
        <v>5</v>
      </c>
      <c r="C6" s="97" t="s">
        <v>228</v>
      </c>
      <c r="D6" s="65" t="s">
        <v>229</v>
      </c>
      <c r="E6" s="66">
        <v>1972</v>
      </c>
      <c r="F6" s="59">
        <f>IF(E6="","",VLOOKUP(E6,'Kateg.'!$M$7:$N$18,2,TRUE))</f>
        <v>0</v>
      </c>
      <c r="G6" s="67" t="s">
        <v>230</v>
      </c>
      <c r="H6" s="85">
        <f>VLOOKUP(C6,casom!$B$4:$C$207,2,0)</f>
        <v>0</v>
      </c>
    </row>
    <row r="7" spans="2:8" ht="18.75" customHeight="1">
      <c r="B7" s="69" t="s">
        <v>9</v>
      </c>
      <c r="C7" s="97">
        <v>82</v>
      </c>
      <c r="D7" s="65" t="s">
        <v>231</v>
      </c>
      <c r="E7" s="66">
        <v>1980</v>
      </c>
      <c r="F7" s="59">
        <f>IF(E7="","",VLOOKUP(E7,'Kateg.'!$M$7:$N$18,2,TRUE))</f>
        <v>0</v>
      </c>
      <c r="G7" s="67" t="s">
        <v>232</v>
      </c>
      <c r="H7" s="85" t="e">
        <f>VLOOKUP(C7,casom!$B$4:$C$207,2,0)</f>
        <v>#N/A</v>
      </c>
    </row>
    <row r="8" spans="2:8" ht="18.75" customHeight="1">
      <c r="B8" s="69" t="s">
        <v>82</v>
      </c>
      <c r="C8" s="97" t="s">
        <v>233</v>
      </c>
      <c r="D8" s="65" t="s">
        <v>234</v>
      </c>
      <c r="E8" s="66">
        <v>1973</v>
      </c>
      <c r="F8" s="59">
        <f>IF(E8="","",VLOOKUP(E8,'Kateg.'!$M$7:$N$18,2,TRUE))</f>
        <v>0</v>
      </c>
      <c r="G8" s="75" t="s">
        <v>235</v>
      </c>
      <c r="H8" s="85">
        <f>VLOOKUP(C8,casom!$B$4:$C$207,2,0)</f>
        <v>0</v>
      </c>
    </row>
    <row r="9" spans="2:8" ht="18.75" customHeight="1">
      <c r="B9" s="69" t="s">
        <v>83</v>
      </c>
      <c r="C9" s="98" t="s">
        <v>236</v>
      </c>
      <c r="D9" s="71" t="s">
        <v>237</v>
      </c>
      <c r="E9" s="72">
        <v>1980</v>
      </c>
      <c r="F9" s="59">
        <f>IF(E9="","",VLOOKUP(E9,'Kateg.'!$M$7:$N$18,2,TRUE))</f>
        <v>0</v>
      </c>
      <c r="G9" s="74" t="s">
        <v>222</v>
      </c>
      <c r="H9" s="85">
        <f>VLOOKUP(C9,casom!$B$4:$C$207,2,0)</f>
        <v>0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IF(E10="","",VLOOKUP(E10,'Kateg.'!$M$7:$N$18,2,TRUE))</f>
        <v>0</v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IF(E11="","",VLOOKUP(E11,'Kateg.'!$M$7:$N$18,2,TRUE))</f>
        <v>0</v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IF(E12="","",VLOOKUP(E12,'Kateg.'!$M$7:$N$18,2,TRUE))</f>
        <v>0</v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IF(E13="","",VLOOKUP(E13,'Kateg.'!$M$7:$N$18,2,TRUE))</f>
        <v>0</v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IF(E14="","",VLOOKUP(E14,'Kateg.'!$M$7:$N$18,2,TRUE))</f>
        <v>0</v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IF(E15="","",VLOOKUP(E15,'Kateg.'!$M$7:$N$18,2,TRUE))</f>
        <v>0</v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IF(E16="","",VLOOKUP(E16,'Kateg.'!$M$7:$N$18,2,TRUE))</f>
        <v>0</v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IF(E17="","",VLOOKUP(E17,'Kateg.'!$M$7:$N$18,2,TRUE))</f>
        <v>0</v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IF(E18="","",VLOOKUP(E18,'Kateg.'!$M$7:$N$18,2,TRUE))</f>
        <v>0</v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IF(E19="","",VLOOKUP(E19,'Kateg.'!$M$7:$N$18,2,TRUE))</f>
        <v>0</v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IF(E20="","",VLOOKUP(E20,'Kateg.'!$M$7:$N$18,2,TRUE))</f>
        <v>0</v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IF(E21="","",VLOOKUP(E21,'Kateg.'!$M$7:$N$18,2,TRUE))</f>
        <v>0</v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IF(E22="","",VLOOKUP(E22,'Kateg.'!$M$7:$N$18,2,TRUE))</f>
        <v>0</v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IF(E23="","",VLOOKUP(E23,'Kateg.'!$M$7:$N$18,2,TRUE))</f>
        <v>0</v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IF(E24="","",VLOOKUP(E24,'Kateg.'!$M$7:$N$18,2,TRUE))</f>
        <v>0</v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IF(E25="","",VLOOKUP(E25,'Kateg.'!$M$7:$N$18,2,TRUE))</f>
        <v>0</v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IF(E26="","",VLOOKUP(E26,'Kateg.'!$M$7:$N$18,2,TRUE))</f>
        <v>0</v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IF(E27="","",VLOOKUP(E27,'Kateg.'!$M$7:$N$18,2,TRUE))</f>
        <v>0</v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IF(E28="","",VLOOKUP(E28,'Kateg.'!$M$7:$N$18,2,TRUE))</f>
        <v>0</v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IF(E29="","",VLOOKUP(E29,'Kateg.'!$M$7:$N$18,2,TRUE))</f>
        <v>0</v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IF(E30="","",VLOOKUP(E30,'Kateg.'!$M$7:$N$18,2,TRUE))</f>
        <v>0</v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IF(E31="","",VLOOKUP(E31,'Kateg.'!$M$7:$N$18,2,TRUE))</f>
        <v>0</v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IF(E32="","",VLOOKUP(E32,'Kateg.'!$M$7:$N$18,2,TRUE))</f>
        <v>0</v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IF(E33="","",VLOOKUP(E33,'Kateg.'!$M$7:$N$18,2,TRUE))</f>
        <v>0</v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IF(E34="","",VLOOKUP(E34,'Kateg.'!$M$7:$N$18,2,TRUE))</f>
        <v>0</v>
      </c>
      <c r="G34" s="75"/>
      <c r="H34" s="85" t="e">
        <f>VLOOKUP(C34,casom!$B$4:$C$207,2,0)</f>
        <v>#N/A</v>
      </c>
    </row>
    <row r="35" spans="2:8" ht="14.25">
      <c r="B35" s="82"/>
      <c r="C35" s="100"/>
      <c r="D35" s="82"/>
      <c r="E35" s="82"/>
      <c r="F35" s="82"/>
      <c r="G35" s="82"/>
      <c r="H35" s="82"/>
    </row>
    <row r="36" spans="2:7" ht="15">
      <c r="B36" s="83" t="s">
        <v>109</v>
      </c>
      <c r="D36" s="84">
        <f>'Kateg.'!$H$3</f>
        <v>42686</v>
      </c>
      <c r="G36" s="83" t="s">
        <v>110</v>
      </c>
    </row>
    <row r="38" ht="1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8"/>
  <dimension ref="B2:H38"/>
  <sheetViews>
    <sheetView workbookViewId="0" topLeftCell="A1">
      <selection activeCell="C17" sqref="C17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1.50390625" style="93" customWidth="1"/>
    <col min="4" max="4" width="14.125" style="0" customWidth="1"/>
    <col min="5" max="7" width="11.50390625" style="0" customWidth="1"/>
    <col min="8" max="8" width="20.125" style="0" customWidth="1"/>
    <col min="9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94"/>
      <c r="D3" s="51"/>
      <c r="E3" s="51"/>
      <c r="F3" s="51"/>
      <c r="G3" s="51"/>
      <c r="H3" s="52" t="s">
        <v>36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97" t="s">
        <v>238</v>
      </c>
      <c r="D5" s="65" t="s">
        <v>239</v>
      </c>
      <c r="E5" s="66">
        <v>1962</v>
      </c>
      <c r="F5" s="59">
        <f>IF(E5="","",VLOOKUP(E5,'Kateg.'!$J$7:$K$19,2,TRUE))</f>
        <v>0</v>
      </c>
      <c r="G5" s="67" t="s">
        <v>183</v>
      </c>
      <c r="H5" s="59">
        <f>VLOOKUP(C5,casom!$B$4:$C$207,2,0)</f>
        <v>0</v>
      </c>
    </row>
    <row r="6" spans="2:8" ht="18.75" customHeight="1">
      <c r="B6" s="63" t="s">
        <v>5</v>
      </c>
      <c r="C6" s="96" t="s">
        <v>240</v>
      </c>
      <c r="D6" s="90" t="s">
        <v>241</v>
      </c>
      <c r="E6" s="91">
        <v>1957</v>
      </c>
      <c r="F6" s="85">
        <f>IF(E6="","",VLOOKUP(E6,'Kateg.'!$J$7:$K$19,2,TRUE))</f>
        <v>0</v>
      </c>
      <c r="G6" s="60" t="s">
        <v>242</v>
      </c>
      <c r="H6" s="59">
        <f>VLOOKUP(C6,casom!$B$4:$C$207,2,0)</f>
        <v>0</v>
      </c>
    </row>
    <row r="7" spans="2:8" ht="18.75" customHeight="1">
      <c r="B7" s="69" t="s">
        <v>9</v>
      </c>
      <c r="C7" s="97" t="s">
        <v>243</v>
      </c>
      <c r="D7" s="65" t="s">
        <v>244</v>
      </c>
      <c r="E7" s="66">
        <v>1964</v>
      </c>
      <c r="F7" s="59">
        <f>IF(E7="","",VLOOKUP(E7,'Kateg.'!$J$7:$K$19,2,TRUE))</f>
        <v>0</v>
      </c>
      <c r="G7" s="67" t="s">
        <v>198</v>
      </c>
      <c r="H7" s="59">
        <f>VLOOKUP(C7,casom!$B$4:$C$207,2,0)</f>
        <v>0</v>
      </c>
    </row>
    <row r="8" spans="2:8" ht="18.75" customHeight="1">
      <c r="B8" s="69" t="s">
        <v>82</v>
      </c>
      <c r="C8" s="97" t="s">
        <v>245</v>
      </c>
      <c r="D8" s="65" t="s">
        <v>246</v>
      </c>
      <c r="E8" s="66">
        <v>1962</v>
      </c>
      <c r="F8" s="59">
        <f>IF(E8="","",VLOOKUP(E8,'Kateg.'!$J$7:$K$19,2,TRUE))</f>
        <v>0</v>
      </c>
      <c r="G8" s="75" t="s">
        <v>247</v>
      </c>
      <c r="H8" s="59">
        <f>VLOOKUP(C8,casom!$B$4:$C$207,2,0)</f>
        <v>0</v>
      </c>
    </row>
    <row r="9" spans="2:8" ht="18.75" customHeight="1">
      <c r="B9" s="69" t="s">
        <v>83</v>
      </c>
      <c r="C9" s="97" t="s">
        <v>248</v>
      </c>
      <c r="D9" s="65" t="s">
        <v>249</v>
      </c>
      <c r="E9" s="66">
        <v>1958</v>
      </c>
      <c r="F9" s="59">
        <f>IF(E9="","",VLOOKUP(E9,'Kateg.'!$J$7:$K$19,2,TRUE))</f>
        <v>0</v>
      </c>
      <c r="G9" s="75" t="s">
        <v>183</v>
      </c>
      <c r="H9" s="59">
        <f>VLOOKUP(C9,casom!$B$4:$C$207,2,0)</f>
        <v>0</v>
      </c>
    </row>
    <row r="10" spans="2:8" ht="18.75" customHeight="1">
      <c r="B10" s="69" t="s">
        <v>84</v>
      </c>
      <c r="C10" s="98" t="s">
        <v>250</v>
      </c>
      <c r="D10" s="71" t="s">
        <v>251</v>
      </c>
      <c r="E10" s="72">
        <v>1958</v>
      </c>
      <c r="F10" s="59">
        <f>IF(E10="","",VLOOKUP(E10,'Kateg.'!$J$7:$K$19,2,TRUE))</f>
        <v>0</v>
      </c>
      <c r="G10" s="74" t="s">
        <v>252</v>
      </c>
      <c r="H10" s="59">
        <f>VLOOKUP(C10,casom!$B$4:$C$207,2,0)</f>
        <v>0</v>
      </c>
    </row>
    <row r="11" spans="2:8" ht="18.75" customHeight="1">
      <c r="B11" s="69" t="s">
        <v>85</v>
      </c>
      <c r="C11" s="97" t="s">
        <v>253</v>
      </c>
      <c r="D11" s="65" t="s">
        <v>254</v>
      </c>
      <c r="E11" s="66">
        <v>1965</v>
      </c>
      <c r="F11" s="59">
        <f>IF(E11="","",VLOOKUP(E11,'Kateg.'!$J$7:$K$19,2,TRUE))</f>
        <v>0</v>
      </c>
      <c r="G11" s="75" t="s">
        <v>255</v>
      </c>
      <c r="H11" s="59">
        <f>VLOOKUP(C11,casom!$B$4:$C$207,2,0)</f>
        <v>0</v>
      </c>
    </row>
    <row r="12" spans="2:8" ht="18.75" customHeight="1">
      <c r="B12" s="69" t="s">
        <v>86</v>
      </c>
      <c r="C12" s="97" t="s">
        <v>256</v>
      </c>
      <c r="D12" s="65" t="s">
        <v>164</v>
      </c>
      <c r="E12" s="66">
        <v>1961</v>
      </c>
      <c r="F12" s="59">
        <f>IF(E12="","",VLOOKUP(E12,'Kateg.'!$J$7:$K$19,2,TRUE))</f>
        <v>0</v>
      </c>
      <c r="G12" s="75" t="s">
        <v>257</v>
      </c>
      <c r="H12" s="59">
        <f>VLOOKUP(C12,casom!$B$4:$C$207,2,0)</f>
        <v>0</v>
      </c>
    </row>
    <row r="13" spans="2:8" ht="18.75" customHeight="1">
      <c r="B13" s="69" t="s">
        <v>87</v>
      </c>
      <c r="C13" s="97" t="s">
        <v>258</v>
      </c>
      <c r="D13" s="65" t="s">
        <v>259</v>
      </c>
      <c r="E13" s="66">
        <v>1966</v>
      </c>
      <c r="F13" s="59">
        <f>IF(E13="","",VLOOKUP(E13,'Kateg.'!$J$7:$K$19,2,TRUE))</f>
        <v>0</v>
      </c>
      <c r="G13" s="75" t="s">
        <v>260</v>
      </c>
      <c r="H13" s="59">
        <f>VLOOKUP(C13,casom!$B$4:$C$207,2,0)</f>
        <v>0</v>
      </c>
    </row>
    <row r="14" spans="2:8" ht="18.75" customHeight="1">
      <c r="B14" s="69" t="s">
        <v>88</v>
      </c>
      <c r="C14" s="97" t="s">
        <v>261</v>
      </c>
      <c r="D14" s="65" t="s">
        <v>262</v>
      </c>
      <c r="E14" s="66">
        <v>1957</v>
      </c>
      <c r="F14" s="59">
        <f>IF(E14="","",VLOOKUP(E14,'Kateg.'!$J$7:$K$19,2,TRUE))</f>
        <v>0</v>
      </c>
      <c r="G14" s="75" t="s">
        <v>263</v>
      </c>
      <c r="H14" s="59" t="e">
        <f>VLOOKUP(C14,casom!$B$4:$C$207,2,0)</f>
        <v>#N/A</v>
      </c>
    </row>
    <row r="15" spans="2:8" ht="18.75" customHeight="1">
      <c r="B15" s="69" t="s">
        <v>89</v>
      </c>
      <c r="C15" s="97" t="s">
        <v>264</v>
      </c>
      <c r="D15" s="65" t="s">
        <v>265</v>
      </c>
      <c r="E15" s="66">
        <v>1961</v>
      </c>
      <c r="F15" s="59">
        <f>IF(E15="","",VLOOKUP(E15,'Kateg.'!$J$7:$K$19,2,TRUE))</f>
        <v>0</v>
      </c>
      <c r="G15" s="75" t="s">
        <v>266</v>
      </c>
      <c r="H15" s="59">
        <f>VLOOKUP(C15,casom!$B$4:$C$207,2,0)</f>
        <v>0</v>
      </c>
    </row>
    <row r="16" spans="2:8" ht="18.75" customHeight="1">
      <c r="B16" s="69" t="s">
        <v>90</v>
      </c>
      <c r="C16" s="97" t="s">
        <v>267</v>
      </c>
      <c r="D16" s="65" t="s">
        <v>268</v>
      </c>
      <c r="E16" s="66">
        <v>1958</v>
      </c>
      <c r="F16" s="59">
        <f>IF(E16="","",VLOOKUP(E16,'Kateg.'!$J$7:$K$19,2,TRUE))</f>
        <v>0</v>
      </c>
      <c r="G16" s="75" t="s">
        <v>269</v>
      </c>
      <c r="H16" s="59">
        <f>VLOOKUP(C16,casom!$B$4:$C$207,2,0)</f>
        <v>0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IF(E17="","",VLOOKUP(E17,'Kateg.'!$J$7:$K$19,2,TRUE))</f>
        <v>0</v>
      </c>
      <c r="G17" s="75"/>
      <c r="H17" s="59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IF(E18="","",VLOOKUP(E18,'Kateg.'!$J$7:$K$19,2,TRUE))</f>
        <v>0</v>
      </c>
      <c r="G18" s="75"/>
      <c r="H18" s="59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IF(E19="","",VLOOKUP(E19,'Kateg.'!$J$7:$K$19,2,TRUE))</f>
        <v>0</v>
      </c>
      <c r="G19" s="75"/>
      <c r="H19" s="59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IF(E20="","",VLOOKUP(E20,'Kateg.'!$J$7:$K$19,2,TRUE))</f>
        <v>0</v>
      </c>
      <c r="G20" s="75"/>
      <c r="H20" s="59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IF(E21="","",VLOOKUP(E21,'Kateg.'!$J$7:$K$19,2,TRUE))</f>
        <v>0</v>
      </c>
      <c r="G21" s="75"/>
      <c r="H21" s="59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IF(E22="","",VLOOKUP(E22,'Kateg.'!$J$7:$K$19,2,TRUE))</f>
        <v>0</v>
      </c>
      <c r="G22" s="75"/>
      <c r="H22" s="59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IF(E23="","",VLOOKUP(E23,'Kateg.'!$J$7:$K$19,2,TRUE))</f>
        <v>0</v>
      </c>
      <c r="G23" s="75"/>
      <c r="H23" s="59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IF(E24="","",VLOOKUP(E24,'Kateg.'!$J$7:$K$19,2,TRUE))</f>
        <v>0</v>
      </c>
      <c r="G24" s="75"/>
      <c r="H24" s="59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  <v>0</v>
      </c>
      <c r="G25" s="75"/>
      <c r="H25" s="59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  <v>0</v>
      </c>
      <c r="G26" s="75"/>
      <c r="H26" s="59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  <v>0</v>
      </c>
      <c r="G27" s="75"/>
      <c r="H27" s="59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  <v>0</v>
      </c>
      <c r="G28" s="75"/>
      <c r="H28" s="59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  <v>0</v>
      </c>
      <c r="G29" s="75"/>
      <c r="H29" s="59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  <v>0</v>
      </c>
      <c r="G30" s="75"/>
      <c r="H30" s="59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  <v>0</v>
      </c>
      <c r="G31" s="75"/>
      <c r="H31" s="59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  <v>0</v>
      </c>
      <c r="G32" s="75"/>
      <c r="H32" s="59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  <v>0</v>
      </c>
      <c r="G33" s="75"/>
      <c r="H33" s="59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  <v>0</v>
      </c>
      <c r="G34" s="75"/>
      <c r="H34" s="59" t="e">
        <f>VLOOKUP(C34,casom!$B$4:$C$207,2,0)</f>
        <v>#N/A</v>
      </c>
    </row>
    <row r="35" spans="2:8" ht="14.25">
      <c r="B35" s="82"/>
      <c r="C35" s="100"/>
      <c r="D35" s="82"/>
      <c r="E35" s="82"/>
      <c r="F35" s="82"/>
      <c r="G35" s="82"/>
      <c r="H35" s="82"/>
    </row>
    <row r="36" spans="2:7" ht="15">
      <c r="B36" s="83" t="s">
        <v>109</v>
      </c>
      <c r="D36" s="84">
        <f>'Kateg.'!$H$3</f>
        <v>42686</v>
      </c>
      <c r="G36" s="83" t="s">
        <v>110</v>
      </c>
    </row>
    <row r="38" ht="1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9"/>
  <dimension ref="B2:H38"/>
  <sheetViews>
    <sheetView workbookViewId="0" topLeftCell="A1">
      <selection activeCell="D6" sqref="D6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1.50390625" style="93" customWidth="1"/>
    <col min="4" max="4" width="18.625" style="0" customWidth="1"/>
    <col min="5" max="6" width="11.50390625" style="0" customWidth="1"/>
    <col min="7" max="7" width="29.375" style="0" customWidth="1"/>
    <col min="8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94"/>
      <c r="D3" s="51"/>
      <c r="E3" s="51"/>
      <c r="F3" s="51"/>
      <c r="G3" s="51"/>
      <c r="H3" s="52" t="s">
        <v>33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270</v>
      </c>
      <c r="D5" s="57" t="s">
        <v>182</v>
      </c>
      <c r="E5" s="58">
        <v>1969</v>
      </c>
      <c r="F5" s="85">
        <f>IF(E5="","",VLOOKUP(E5,'Kateg.'!$M$7:$N$18,2,TRUE))</f>
        <v>0</v>
      </c>
      <c r="G5" s="86" t="s">
        <v>183</v>
      </c>
      <c r="H5" s="85">
        <f>VLOOKUP(C5,casom!$B$4:$C$207,2,0)</f>
        <v>0</v>
      </c>
    </row>
    <row r="6" spans="2:8" ht="18.75" customHeight="1">
      <c r="B6" s="63" t="s">
        <v>5</v>
      </c>
      <c r="C6" s="97" t="s">
        <v>271</v>
      </c>
      <c r="D6" s="65" t="s">
        <v>272</v>
      </c>
      <c r="E6" s="66">
        <v>1962</v>
      </c>
      <c r="F6" s="59">
        <f>IF(E6="","",VLOOKUP(E6,'Kateg.'!$M$7:$N$18,2,TRUE))</f>
        <v>0</v>
      </c>
      <c r="G6" s="67" t="s">
        <v>183</v>
      </c>
      <c r="H6" s="85">
        <f>VLOOKUP(C6,casom!$B$4:$C$207,2,0)</f>
        <v>0</v>
      </c>
    </row>
    <row r="7" spans="2:8" ht="18.75" customHeight="1">
      <c r="B7" s="69" t="s">
        <v>9</v>
      </c>
      <c r="C7" s="97">
        <v>277</v>
      </c>
      <c r="D7" s="65" t="s">
        <v>273</v>
      </c>
      <c r="E7" s="66">
        <v>1964</v>
      </c>
      <c r="F7" s="59">
        <f>IF(E7="","",VLOOKUP(E7,'Kateg.'!$M$7:$N$18,2,TRUE))</f>
        <v>0</v>
      </c>
      <c r="G7" s="67" t="s">
        <v>274</v>
      </c>
      <c r="H7" s="85" t="e">
        <f>VLOOKUP(C7,casom!$B$4:$C$207,2,0)</f>
        <v>#N/A</v>
      </c>
    </row>
    <row r="8" spans="2:8" ht="18.75" customHeight="1">
      <c r="B8" s="69" t="s">
        <v>82</v>
      </c>
      <c r="C8" s="97">
        <v>278</v>
      </c>
      <c r="D8" s="65" t="s">
        <v>275</v>
      </c>
      <c r="E8" s="66">
        <v>1965</v>
      </c>
      <c r="F8" s="59">
        <f>IF(E8="","",VLOOKUP(E8,'Kateg.'!$M$7:$N$18,2,TRUE))</f>
        <v>0</v>
      </c>
      <c r="G8" s="75" t="s">
        <v>276</v>
      </c>
      <c r="H8" s="85" t="e">
        <f>VLOOKUP(C8,casom!$B$4:$C$207,2,0)</f>
        <v>#N/A</v>
      </c>
    </row>
    <row r="9" spans="2:8" ht="18.75" customHeight="1">
      <c r="B9" s="69" t="s">
        <v>83</v>
      </c>
      <c r="C9" s="98">
        <v>280</v>
      </c>
      <c r="D9" s="71" t="s">
        <v>277</v>
      </c>
      <c r="E9" s="72">
        <v>1966</v>
      </c>
      <c r="F9" s="59">
        <f>IF(E9="","",VLOOKUP(E9,'Kateg.'!$M$7:$N$18,2,TRUE))</f>
        <v>0</v>
      </c>
      <c r="G9" s="74" t="s">
        <v>278</v>
      </c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IF(E10="","",VLOOKUP(E10,'Kateg.'!$M$7:$N$18,2,TRUE))</f>
        <v>0</v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IF(E11="","",VLOOKUP(E11,'Kateg.'!$M$7:$N$18,2,TRUE))</f>
        <v>0</v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IF(E12="","",VLOOKUP(E12,'Kateg.'!$M$7:$N$18,2,TRUE))</f>
        <v>0</v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IF(E13="","",VLOOKUP(E13,'Kateg.'!$M$7:$N$18,2,TRUE))</f>
        <v>0</v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IF(E14="","",VLOOKUP(E14,'Kateg.'!$M$7:$N$18,2,TRUE))</f>
        <v>0</v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IF(E15="","",VLOOKUP(E15,'Kateg.'!$M$7:$N$18,2,TRUE))</f>
        <v>0</v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IF(E16="","",VLOOKUP(E16,'Kateg.'!$M$7:$N$18,2,TRUE))</f>
        <v>0</v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IF(E17="","",VLOOKUP(E17,'Kateg.'!$M$7:$N$18,2,TRUE))</f>
        <v>0</v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IF(E18="","",VLOOKUP(E18,'Kateg.'!$M$7:$N$18,2,TRUE))</f>
        <v>0</v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IF(E19="","",VLOOKUP(E19,'Kateg.'!$M$7:$N$18,2,TRUE))</f>
        <v>0</v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IF(E20="","",VLOOKUP(E20,'Kateg.'!$M$7:$N$18,2,TRUE))</f>
        <v>0</v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IF(E21="","",VLOOKUP(E21,'Kateg.'!$M$7:$N$18,2,TRUE))</f>
        <v>0</v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IF(E22="","",VLOOKUP(E22,'Kateg.'!$M$7:$N$18,2,TRUE))</f>
        <v>0</v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IF(E23="","",VLOOKUP(E23,'Kateg.'!$M$7:$N$18,2,TRUE))</f>
        <v>0</v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IF(E24="","",VLOOKUP(E24,'Kateg.'!$M$7:$N$18,2,TRUE))</f>
        <v>0</v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IF(E25="","",VLOOKUP(E25,'Kateg.'!$M$7:$N$18,2,TRUE))</f>
        <v>0</v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IF(E26="","",VLOOKUP(E26,'Kateg.'!$M$7:$N$18,2,TRUE))</f>
        <v>0</v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IF(E27="","",VLOOKUP(E27,'Kateg.'!$M$7:$N$18,2,TRUE))</f>
        <v>0</v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IF(E28="","",VLOOKUP(E28,'Kateg.'!$M$7:$N$18,2,TRUE))</f>
        <v>0</v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IF(E29="","",VLOOKUP(E29,'Kateg.'!$M$7:$N$18,2,TRUE))</f>
        <v>0</v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IF(E30="","",VLOOKUP(E30,'Kateg.'!$M$7:$N$18,2,TRUE))</f>
        <v>0</v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IF(E31="","",VLOOKUP(E31,'Kateg.'!$M$7:$N$18,2,TRUE))</f>
        <v>0</v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IF(E32="","",VLOOKUP(E32,'Kateg.'!$M$7:$N$18,2,TRUE))</f>
        <v>0</v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IF(E33="","",VLOOKUP(E33,'Kateg.'!$M$7:$N$18,2,TRUE))</f>
        <v>0</v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IF(E34="","",VLOOKUP(E34,'Kateg.'!$M$7:$N$18,2,TRUE))</f>
        <v>0</v>
      </c>
      <c r="G34" s="75"/>
      <c r="H34" s="85" t="e">
        <f>VLOOKUP(C34,casom!$B$4:$C$207,2,0)</f>
        <v>#N/A</v>
      </c>
    </row>
    <row r="35" spans="2:8" ht="14.25">
      <c r="B35" s="82"/>
      <c r="C35" s="100"/>
      <c r="D35" s="82"/>
      <c r="E35" s="82"/>
      <c r="F35" s="82"/>
      <c r="G35" s="82"/>
      <c r="H35" s="82"/>
    </row>
    <row r="36" spans="2:7" ht="15">
      <c r="B36" s="83" t="s">
        <v>109</v>
      </c>
      <c r="D36" s="84">
        <f>'Kateg.'!$H$3</f>
        <v>42686</v>
      </c>
      <c r="G36" s="83" t="s">
        <v>110</v>
      </c>
    </row>
    <row r="38" ht="1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30"/>
  <dimension ref="B2:H38"/>
  <sheetViews>
    <sheetView workbookViewId="0" topLeftCell="A1">
      <selection activeCell="G11" sqref="G11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1.50390625" style="93" customWidth="1"/>
    <col min="4" max="4" width="14.125" style="0" customWidth="1"/>
    <col min="5" max="6" width="11.50390625" style="0" customWidth="1"/>
    <col min="7" max="7" width="29.375" style="0" customWidth="1"/>
    <col min="8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94"/>
      <c r="D3" s="51"/>
      <c r="E3" s="51"/>
      <c r="F3" s="51"/>
      <c r="G3" s="51"/>
      <c r="H3" s="52" t="s">
        <v>32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96" t="s">
        <v>279</v>
      </c>
      <c r="D5" s="90" t="s">
        <v>280</v>
      </c>
      <c r="E5" s="91">
        <v>1953</v>
      </c>
      <c r="F5" s="85">
        <f>IF(E5="","",VLOOKUP(E5,'Kateg.'!$J$7:$K$19,2,TRUE))</f>
        <v>0</v>
      </c>
      <c r="G5" s="60" t="s">
        <v>183</v>
      </c>
      <c r="H5" s="85">
        <f>VLOOKUP(C5,casom!$B$4:$C$207,2,0)</f>
        <v>0</v>
      </c>
    </row>
    <row r="6" spans="2:8" ht="18.75" customHeight="1">
      <c r="B6" s="63" t="s">
        <v>5</v>
      </c>
      <c r="C6" s="97" t="s">
        <v>281</v>
      </c>
      <c r="D6" s="65" t="s">
        <v>282</v>
      </c>
      <c r="E6" s="66">
        <v>1948</v>
      </c>
      <c r="F6" s="59">
        <f>IF(E6="","",VLOOKUP(E6,'Kateg.'!$J$7:$K$19,2,TRUE))</f>
        <v>0</v>
      </c>
      <c r="G6" s="67" t="s">
        <v>183</v>
      </c>
      <c r="H6" s="85">
        <f>VLOOKUP(C6,casom!$B$4:$C$207,2,0)</f>
        <v>0</v>
      </c>
    </row>
    <row r="7" spans="2:8" ht="18.75" customHeight="1">
      <c r="B7" s="69" t="s">
        <v>9</v>
      </c>
      <c r="C7" s="97" t="s">
        <v>283</v>
      </c>
      <c r="D7" s="65" t="s">
        <v>284</v>
      </c>
      <c r="E7" s="66">
        <v>1948</v>
      </c>
      <c r="F7" s="59">
        <f>IF(E7="","",VLOOKUP(E7,'Kateg.'!$J$7:$K$19,2,TRUE))</f>
        <v>0</v>
      </c>
      <c r="G7" s="67" t="s">
        <v>183</v>
      </c>
      <c r="H7" s="85">
        <f>VLOOKUP(C7,casom!$B$4:$C$207,2,0)</f>
        <v>0</v>
      </c>
    </row>
    <row r="8" spans="2:8" ht="18.75" customHeight="1">
      <c r="B8" s="69" t="s">
        <v>82</v>
      </c>
      <c r="C8" s="97" t="s">
        <v>285</v>
      </c>
      <c r="D8" s="65" t="s">
        <v>286</v>
      </c>
      <c r="E8" s="66">
        <v>1951</v>
      </c>
      <c r="F8" s="59">
        <f>IF(E8="","",VLOOKUP(E8,'Kateg.'!$J$7:$K$19,2,TRUE))</f>
        <v>0</v>
      </c>
      <c r="G8" s="75" t="s">
        <v>287</v>
      </c>
      <c r="H8" s="85" t="e">
        <f>VLOOKUP(C8,casom!$B$4:$C$207,2,0)</f>
        <v>#N/A</v>
      </c>
    </row>
    <row r="9" spans="2:8" ht="18.75" customHeight="1">
      <c r="B9" s="69" t="s">
        <v>83</v>
      </c>
      <c r="C9" s="97" t="s">
        <v>288</v>
      </c>
      <c r="D9" s="65" t="s">
        <v>289</v>
      </c>
      <c r="E9" s="66">
        <v>1951</v>
      </c>
      <c r="F9" s="59">
        <f>IF(E9="","",VLOOKUP(E9,'Kateg.'!$J$7:$K$19,2,TRUE))</f>
        <v>0</v>
      </c>
      <c r="G9" s="75" t="s">
        <v>183</v>
      </c>
      <c r="H9" s="85" t="e">
        <f>VLOOKUP(C9,casom!$B$4:$C$207,2,0)</f>
        <v>#N/A</v>
      </c>
    </row>
    <row r="10" spans="2:8" ht="18.75" customHeight="1">
      <c r="B10" s="69" t="s">
        <v>84</v>
      </c>
      <c r="C10" s="98" t="s">
        <v>290</v>
      </c>
      <c r="D10" s="71" t="s">
        <v>291</v>
      </c>
      <c r="E10" s="72">
        <v>1954</v>
      </c>
      <c r="F10" s="59">
        <f>IF(E10="","",VLOOKUP(E10,'Kateg.'!$J$7:$K$19,2,TRUE))</f>
        <v>0</v>
      </c>
      <c r="G10" s="74" t="s">
        <v>292</v>
      </c>
      <c r="H10" s="85">
        <f>VLOOKUP(C10,casom!$B$4:$C$207,2,0)</f>
        <v>0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IF(E11="","",VLOOKUP(E11,'Kateg.'!$J$7:$K$19,2,TRUE))</f>
        <v>0</v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IF(E12="","",VLOOKUP(E12,'Kateg.'!$J$7:$K$19,2,TRUE))</f>
        <v>0</v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IF(E13="","",VLOOKUP(E13,'Kateg.'!$J$7:$K$19,2,TRUE))</f>
        <v>0</v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IF(E14="","",VLOOKUP(E14,'Kateg.'!$J$7:$K$19,2,TRUE))</f>
        <v>0</v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IF(E15="","",VLOOKUP(E15,'Kateg.'!$J$7:$K$19,2,TRUE))</f>
        <v>0</v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IF(E16="","",VLOOKUP(E16,'Kateg.'!$J$7:$K$19,2,TRUE))</f>
        <v>0</v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IF(E17="","",VLOOKUP(E17,'Kateg.'!$J$7:$K$19,2,TRUE))</f>
        <v>0</v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IF(E18="","",VLOOKUP(E18,'Kateg.'!$J$7:$K$19,2,TRUE))</f>
        <v>0</v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IF(E19="","",VLOOKUP(E19,'Kateg.'!$J$7:$K$19,2,TRUE))</f>
        <v>0</v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IF(E20="","",VLOOKUP(E20,'Kateg.'!$J$7:$K$19,2,TRUE))</f>
        <v>0</v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IF(E21="","",VLOOKUP(E21,'Kateg.'!$J$7:$K$19,2,TRUE))</f>
        <v>0</v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IF(E22="","",VLOOKUP(E22,'Kateg.'!$J$7:$K$19,2,TRUE))</f>
        <v>0</v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IF(E23="","",VLOOKUP(E23,'Kateg.'!$J$7:$K$19,2,TRUE))</f>
        <v>0</v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IF(E24="","",VLOOKUP(E24,'Kateg.'!$J$7:$K$19,2,TRUE))</f>
        <v>0</v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  <v>0</v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  <v>0</v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  <v>0</v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  <v>0</v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  <v>0</v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  <v>0</v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  <v>0</v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  <v>0</v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  <v>0</v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  <v>0</v>
      </c>
      <c r="G34" s="75"/>
      <c r="H34" s="85" t="e">
        <f>VLOOKUP(C34,casom!$B$4:$C$207,2,0)</f>
        <v>#N/A</v>
      </c>
    </row>
    <row r="35" spans="2:8" ht="14.25">
      <c r="B35" s="82"/>
      <c r="C35" s="100"/>
      <c r="D35" s="82"/>
      <c r="E35" s="82"/>
      <c r="F35" s="82"/>
      <c r="G35" s="82"/>
      <c r="H35" s="82"/>
    </row>
    <row r="36" spans="2:7" ht="15">
      <c r="B36" s="83" t="s">
        <v>109</v>
      </c>
      <c r="D36" s="84">
        <f>'Kateg.'!$H$3</f>
        <v>42686</v>
      </c>
      <c r="G36" s="83" t="s">
        <v>110</v>
      </c>
    </row>
    <row r="38" ht="1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1"/>
  <dimension ref="B2:H38"/>
  <sheetViews>
    <sheetView workbookViewId="0" topLeftCell="A1">
      <selection activeCell="F7" sqref="F7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1.50390625" style="93" customWidth="1"/>
    <col min="4" max="4" width="14.125" style="0" customWidth="1"/>
    <col min="5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94"/>
      <c r="D3" s="51"/>
      <c r="E3" s="51"/>
      <c r="F3" s="51"/>
      <c r="G3" s="51"/>
      <c r="H3" s="52" t="s">
        <v>29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293</v>
      </c>
      <c r="D5" s="57" t="s">
        <v>294</v>
      </c>
      <c r="E5" s="58">
        <v>1954</v>
      </c>
      <c r="F5" s="85">
        <f>IF(E5="","",VLOOKUP(E5,'Kateg.'!$M$7:$N$18,2,TRUE))</f>
        <v>0</v>
      </c>
      <c r="G5" s="86" t="s">
        <v>183</v>
      </c>
      <c r="H5" s="85">
        <f>VLOOKUP(C5,casom!$B$4:$C$207,2,0)</f>
        <v>0</v>
      </c>
    </row>
    <row r="6" spans="2:8" ht="18.75" customHeight="1">
      <c r="B6" s="63" t="s">
        <v>5</v>
      </c>
      <c r="C6" s="97" t="s">
        <v>295</v>
      </c>
      <c r="D6" s="65" t="s">
        <v>296</v>
      </c>
      <c r="E6" s="66">
        <v>1955</v>
      </c>
      <c r="F6" s="59">
        <f>IF(E6="","",VLOOKUP(E6,'Kateg.'!$M$7:$N$18,2,TRUE))</f>
        <v>0</v>
      </c>
      <c r="G6" s="67" t="s">
        <v>297</v>
      </c>
      <c r="H6" s="85">
        <f>VLOOKUP(C6,casom!$B$4:$C$207,2,0)</f>
        <v>0</v>
      </c>
    </row>
    <row r="7" spans="2:8" ht="18.75" customHeight="1">
      <c r="B7" s="69" t="s">
        <v>9</v>
      </c>
      <c r="C7" s="97"/>
      <c r="D7" s="65"/>
      <c r="E7" s="66"/>
      <c r="F7" s="59">
        <f>IF(E7="","",VLOOKUP(E7,'Kateg.'!$M$7:$N$18,2,TRUE))</f>
        <v>0</v>
      </c>
      <c r="G7" s="67"/>
      <c r="H7" s="85" t="e">
        <f>VLOOKUP(C7,casom!$B$4:$C$207,2,0)</f>
        <v>#N/A</v>
      </c>
    </row>
    <row r="8" spans="2:8" ht="18.75" customHeight="1">
      <c r="B8" s="69" t="s">
        <v>82</v>
      </c>
      <c r="C8" s="97"/>
      <c r="D8" s="65"/>
      <c r="E8" s="66"/>
      <c r="F8" s="59">
        <f>IF(E8="","",VLOOKUP(E8,'Kateg.'!$M$7:$N$18,2,TRUE))</f>
        <v>0</v>
      </c>
      <c r="G8" s="75"/>
      <c r="H8" s="85" t="e">
        <f>VLOOKUP(C8,casom!$B$4:$C$207,2,0)</f>
        <v>#N/A</v>
      </c>
    </row>
    <row r="9" spans="2:8" ht="18.75" customHeight="1">
      <c r="B9" s="69" t="s">
        <v>83</v>
      </c>
      <c r="C9" s="98"/>
      <c r="D9" s="71"/>
      <c r="E9" s="72"/>
      <c r="F9" s="59">
        <f>IF(E9="","",VLOOKUP(E9,'Kateg.'!$M$7:$N$18,2,TRUE))</f>
        <v>0</v>
      </c>
      <c r="G9" s="74"/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IF(E10="","",VLOOKUP(E10,'Kateg.'!$M$7:$N$18,2,TRUE))</f>
        <v>0</v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IF(E11="","",VLOOKUP(E11,'Kateg.'!$M$7:$N$18,2,TRUE))</f>
        <v>0</v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IF(E12="","",VLOOKUP(E12,'Kateg.'!$M$7:$N$18,2,TRUE))</f>
        <v>0</v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IF(E13="","",VLOOKUP(E13,'Kateg.'!$M$7:$N$18,2,TRUE))</f>
        <v>0</v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IF(E14="","",VLOOKUP(E14,'Kateg.'!$M$7:$N$18,2,TRUE))</f>
        <v>0</v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IF(E15="","",VLOOKUP(E15,'Kateg.'!$M$7:$N$18,2,TRUE))</f>
        <v>0</v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IF(E16="","",VLOOKUP(E16,'Kateg.'!$M$7:$N$18,2,TRUE))</f>
        <v>0</v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IF(E17="","",VLOOKUP(E17,'Kateg.'!$M$7:$N$18,2,TRUE))</f>
        <v>0</v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IF(E18="","",VLOOKUP(E18,'Kateg.'!$M$7:$N$18,2,TRUE))</f>
        <v>0</v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IF(E19="","",VLOOKUP(E19,'Kateg.'!$M$7:$N$18,2,TRUE))</f>
        <v>0</v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IF(E20="","",VLOOKUP(E20,'Kateg.'!$M$7:$N$18,2,TRUE))</f>
        <v>0</v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IF(E21="","",VLOOKUP(E21,'Kateg.'!$M$7:$N$18,2,TRUE))</f>
        <v>0</v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IF(E22="","",VLOOKUP(E22,'Kateg.'!$M$7:$N$18,2,TRUE))</f>
        <v>0</v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IF(E23="","",VLOOKUP(E23,'Kateg.'!$M$7:$N$18,2,TRUE))</f>
        <v>0</v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IF(E24="","",VLOOKUP(E24,'Kateg.'!$M$7:$N$18,2,TRUE))</f>
        <v>0</v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IF(E25="","",VLOOKUP(E25,'Kateg.'!$M$7:$N$18,2,TRUE))</f>
        <v>0</v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IF(E26="","",VLOOKUP(E26,'Kateg.'!$M$7:$N$18,2,TRUE))</f>
        <v>0</v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IF(E27="","",VLOOKUP(E27,'Kateg.'!$M$7:$N$18,2,TRUE))</f>
        <v>0</v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IF(E28="","",VLOOKUP(E28,'Kateg.'!$M$7:$N$18,2,TRUE))</f>
        <v>0</v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IF(E29="","",VLOOKUP(E29,'Kateg.'!$M$7:$N$18,2,TRUE))</f>
        <v>0</v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IF(E30="","",VLOOKUP(E30,'Kateg.'!$M$7:$N$18,2,TRUE))</f>
        <v>0</v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IF(E31="","",VLOOKUP(E31,'Kateg.'!$M$7:$N$18,2,TRUE))</f>
        <v>0</v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IF(E32="","",VLOOKUP(E32,'Kateg.'!$M$7:$N$18,2,TRUE))</f>
        <v>0</v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IF(E33="","",VLOOKUP(E33,'Kateg.'!$M$7:$N$18,2,TRUE))</f>
        <v>0</v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IF(E34="","",VLOOKUP(E34,'Kateg.'!$M$7:$N$18,2,TRUE))</f>
        <v>0</v>
      </c>
      <c r="G34" s="75"/>
      <c r="H34" s="85" t="e">
        <f>VLOOKUP(C34,casom!$B$4:$C$207,2,0)</f>
        <v>#N/A</v>
      </c>
    </row>
    <row r="35" spans="2:8" ht="14.25">
      <c r="B35" s="82"/>
      <c r="C35" s="100"/>
      <c r="D35" s="82"/>
      <c r="E35" s="82"/>
      <c r="F35" s="82"/>
      <c r="G35" s="82"/>
      <c r="H35" s="82"/>
    </row>
    <row r="36" spans="2:7" ht="15">
      <c r="B36" s="83" t="s">
        <v>109</v>
      </c>
      <c r="D36" s="84">
        <f>'Kateg.'!$H$3</f>
        <v>42686</v>
      </c>
      <c r="G36" s="83" t="s">
        <v>110</v>
      </c>
    </row>
    <row r="38" ht="1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32"/>
  <dimension ref="B2:H38"/>
  <sheetViews>
    <sheetView workbookViewId="0" topLeftCell="A1">
      <selection activeCell="G8" sqref="G8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1.50390625" style="93" customWidth="1"/>
    <col min="4" max="4" width="14.125" style="0" customWidth="1"/>
    <col min="5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94"/>
      <c r="D3" s="51"/>
      <c r="E3" s="51"/>
      <c r="F3" s="51"/>
      <c r="G3" s="51"/>
      <c r="H3" s="52" t="s">
        <v>28</v>
      </c>
    </row>
    <row r="4" spans="2:8" ht="21" customHeight="1">
      <c r="B4" s="53" t="s">
        <v>75</v>
      </c>
      <c r="C4" s="95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101" t="s">
        <v>298</v>
      </c>
      <c r="D5" s="57" t="s">
        <v>299</v>
      </c>
      <c r="E5" s="58">
        <v>1944</v>
      </c>
      <c r="F5" s="85">
        <f>IF(E5="","",VLOOKUP(E5,'Kateg.'!$J$7:$K$19,2,TRUE))</f>
        <v>0</v>
      </c>
      <c r="G5" s="86" t="s">
        <v>183</v>
      </c>
      <c r="H5" s="85">
        <f>VLOOKUP(C5,casom!$B$4:$C$207,2,0)</f>
        <v>0</v>
      </c>
    </row>
    <row r="6" spans="2:8" ht="18.75" customHeight="1">
      <c r="B6" s="63" t="s">
        <v>5</v>
      </c>
      <c r="C6" s="98" t="s">
        <v>300</v>
      </c>
      <c r="D6" s="71" t="s">
        <v>301</v>
      </c>
      <c r="E6" s="72">
        <v>1944</v>
      </c>
      <c r="F6" s="59">
        <f>IF(E6="","",VLOOKUP(E6,'Kateg.'!$J$7:$K$19,2,TRUE))</f>
        <v>0</v>
      </c>
      <c r="G6" s="88" t="s">
        <v>183</v>
      </c>
      <c r="H6" s="85">
        <f>VLOOKUP(C6,casom!$B$4:$C$207,2,0)</f>
        <v>0</v>
      </c>
    </row>
    <row r="7" spans="2:8" ht="18.75" customHeight="1">
      <c r="B7" s="69" t="s">
        <v>9</v>
      </c>
      <c r="C7" s="97" t="s">
        <v>302</v>
      </c>
      <c r="D7" s="65" t="s">
        <v>303</v>
      </c>
      <c r="E7" s="66">
        <v>1946</v>
      </c>
      <c r="F7" s="59">
        <f>IF(E7="","",VLOOKUP(E7,'Kateg.'!$J$7:$K$19,2,TRUE))</f>
        <v>0</v>
      </c>
      <c r="G7" s="67" t="s">
        <v>304</v>
      </c>
      <c r="H7" s="85">
        <f>VLOOKUP(C7,casom!$B$4:$C$207,2,0)</f>
        <v>0</v>
      </c>
    </row>
    <row r="8" spans="2:8" ht="18.75" customHeight="1">
      <c r="B8" s="69" t="s">
        <v>82</v>
      </c>
      <c r="C8" s="97"/>
      <c r="D8" s="65"/>
      <c r="E8" s="66"/>
      <c r="F8" s="59">
        <f>IF(E8="","",VLOOKUP(E8,'Kateg.'!$J$7:$K$19,2,TRUE))</f>
        <v>0</v>
      </c>
      <c r="G8" s="75"/>
      <c r="H8" s="85" t="e">
        <f>VLOOKUP(C8,casom!$B$4:$C$207,2,0)</f>
        <v>#N/A</v>
      </c>
    </row>
    <row r="9" spans="2:8" ht="18.75" customHeight="1">
      <c r="B9" s="69" t="s">
        <v>83</v>
      </c>
      <c r="C9" s="97"/>
      <c r="D9" s="65"/>
      <c r="E9" s="66"/>
      <c r="F9" s="59">
        <f>IF(E9="","",VLOOKUP(E9,'Kateg.'!$J$7:$K$19,2,TRUE))</f>
        <v>0</v>
      </c>
      <c r="G9" s="75"/>
      <c r="H9" s="85" t="e">
        <f>VLOOKUP(C9,casom!$B$4:$C$207,2,0)</f>
        <v>#N/A</v>
      </c>
    </row>
    <row r="10" spans="2:8" ht="18.75" customHeight="1">
      <c r="B10" s="69" t="s">
        <v>84</v>
      </c>
      <c r="C10" s="98"/>
      <c r="D10" s="71"/>
      <c r="E10" s="72"/>
      <c r="F10" s="59">
        <f>IF(E10="","",VLOOKUP(E10,'Kateg.'!$J$7:$K$19,2,TRUE))</f>
        <v>0</v>
      </c>
      <c r="G10" s="74"/>
      <c r="H10" s="85" t="e">
        <f>VLOOKUP(C10,casom!$B$4:$C$207,2,0)</f>
        <v>#N/A</v>
      </c>
    </row>
    <row r="11" spans="2:8" ht="18.75" customHeight="1">
      <c r="B11" s="69" t="s">
        <v>85</v>
      </c>
      <c r="C11" s="97"/>
      <c r="D11" s="65"/>
      <c r="E11" s="66"/>
      <c r="F11" s="59">
        <f>IF(E11="","",VLOOKUP(E11,'Kateg.'!$J$7:$K$19,2,TRUE))</f>
        <v>0</v>
      </c>
      <c r="G11" s="75"/>
      <c r="H11" s="85" t="e">
        <f>VLOOKUP(C11,casom!$B$4:$C$207,2,0)</f>
        <v>#N/A</v>
      </c>
    </row>
    <row r="12" spans="2:8" ht="18.75" customHeight="1">
      <c r="B12" s="69" t="s">
        <v>86</v>
      </c>
      <c r="C12" s="97"/>
      <c r="D12" s="65"/>
      <c r="E12" s="66"/>
      <c r="F12" s="59">
        <f>IF(E12="","",VLOOKUP(E12,'Kateg.'!$J$7:$K$19,2,TRUE))</f>
        <v>0</v>
      </c>
      <c r="G12" s="75"/>
      <c r="H12" s="85" t="e">
        <f>VLOOKUP(C12,casom!$B$4:$C$207,2,0)</f>
        <v>#N/A</v>
      </c>
    </row>
    <row r="13" spans="2:8" ht="18.75" customHeight="1">
      <c r="B13" s="69" t="s">
        <v>87</v>
      </c>
      <c r="C13" s="97"/>
      <c r="D13" s="65"/>
      <c r="E13" s="66"/>
      <c r="F13" s="59">
        <f>IF(E13="","",VLOOKUP(E13,'Kateg.'!$J$7:$K$19,2,TRUE))</f>
        <v>0</v>
      </c>
      <c r="G13" s="75"/>
      <c r="H13" s="85" t="e">
        <f>VLOOKUP(C13,casom!$B$4:$C$207,2,0)</f>
        <v>#N/A</v>
      </c>
    </row>
    <row r="14" spans="2:8" ht="18.75" customHeight="1">
      <c r="B14" s="69" t="s">
        <v>88</v>
      </c>
      <c r="C14" s="97"/>
      <c r="D14" s="65"/>
      <c r="E14" s="66"/>
      <c r="F14" s="59">
        <f>IF(E14="","",VLOOKUP(E14,'Kateg.'!$J$7:$K$19,2,TRUE))</f>
        <v>0</v>
      </c>
      <c r="G14" s="75"/>
      <c r="H14" s="85" t="e">
        <f>VLOOKUP(C14,casom!$B$4:$C$207,2,0)</f>
        <v>#N/A</v>
      </c>
    </row>
    <row r="15" spans="2:8" ht="18.75" customHeight="1">
      <c r="B15" s="69" t="s">
        <v>89</v>
      </c>
      <c r="C15" s="97"/>
      <c r="D15" s="65"/>
      <c r="E15" s="66"/>
      <c r="F15" s="59">
        <f>IF(E15="","",VLOOKUP(E15,'Kateg.'!$J$7:$K$19,2,TRUE))</f>
        <v>0</v>
      </c>
      <c r="G15" s="75"/>
      <c r="H15" s="85" t="e">
        <f>VLOOKUP(C15,casom!$B$4:$C$207,2,0)</f>
        <v>#N/A</v>
      </c>
    </row>
    <row r="16" spans="2:8" ht="18.75" customHeight="1">
      <c r="B16" s="69" t="s">
        <v>90</v>
      </c>
      <c r="C16" s="97"/>
      <c r="D16" s="65"/>
      <c r="E16" s="66"/>
      <c r="F16" s="59">
        <f>IF(E16="","",VLOOKUP(E16,'Kateg.'!$J$7:$K$19,2,TRUE))</f>
        <v>0</v>
      </c>
      <c r="G16" s="75"/>
      <c r="H16" s="85" t="e">
        <f>VLOOKUP(C16,casom!$B$4:$C$207,2,0)</f>
        <v>#N/A</v>
      </c>
    </row>
    <row r="17" spans="2:8" ht="18.75" customHeight="1">
      <c r="B17" s="69" t="s">
        <v>91</v>
      </c>
      <c r="C17" s="97"/>
      <c r="D17" s="65"/>
      <c r="E17" s="66"/>
      <c r="F17" s="59">
        <f>IF(E17="","",VLOOKUP(E17,'Kateg.'!$J$7:$K$19,2,TRUE))</f>
        <v>0</v>
      </c>
      <c r="G17" s="75"/>
      <c r="H17" s="85" t="e">
        <f>VLOOKUP(C17,casom!$B$4:$C$207,2,0)</f>
        <v>#N/A</v>
      </c>
    </row>
    <row r="18" spans="2:8" ht="18.75" customHeight="1">
      <c r="B18" s="69" t="s">
        <v>92</v>
      </c>
      <c r="C18" s="97"/>
      <c r="D18" s="65"/>
      <c r="E18" s="66"/>
      <c r="F18" s="59">
        <f>IF(E18="","",VLOOKUP(E18,'Kateg.'!$J$7:$K$19,2,TRUE))</f>
        <v>0</v>
      </c>
      <c r="G18" s="75"/>
      <c r="H18" s="85" t="e">
        <f>VLOOKUP(C18,casom!$B$4:$C$207,2,0)</f>
        <v>#N/A</v>
      </c>
    </row>
    <row r="19" spans="2:8" ht="18.75" customHeight="1">
      <c r="B19" s="69" t="s">
        <v>93</v>
      </c>
      <c r="C19" s="97"/>
      <c r="D19" s="65"/>
      <c r="E19" s="66"/>
      <c r="F19" s="59">
        <f>IF(E19="","",VLOOKUP(E19,'Kateg.'!$J$7:$K$19,2,TRUE))</f>
        <v>0</v>
      </c>
      <c r="G19" s="75"/>
      <c r="H19" s="85" t="e">
        <f>VLOOKUP(C19,casom!$B$4:$C$207,2,0)</f>
        <v>#N/A</v>
      </c>
    </row>
    <row r="20" spans="2:8" ht="18.75" customHeight="1">
      <c r="B20" s="69" t="s">
        <v>94</v>
      </c>
      <c r="C20" s="97"/>
      <c r="D20" s="65"/>
      <c r="E20" s="66"/>
      <c r="F20" s="59">
        <f>IF(E20="","",VLOOKUP(E20,'Kateg.'!$J$7:$K$19,2,TRUE))</f>
        <v>0</v>
      </c>
      <c r="G20" s="75"/>
      <c r="H20" s="85" t="e">
        <f>VLOOKUP(C20,casom!$B$4:$C$207,2,0)</f>
        <v>#N/A</v>
      </c>
    </row>
    <row r="21" spans="2:8" ht="18.75" customHeight="1">
      <c r="B21" s="69" t="s">
        <v>95</v>
      </c>
      <c r="C21" s="97"/>
      <c r="D21" s="65"/>
      <c r="E21" s="66"/>
      <c r="F21" s="59">
        <f>IF(E21="","",VLOOKUP(E21,'Kateg.'!$J$7:$K$19,2,TRUE))</f>
        <v>0</v>
      </c>
      <c r="G21" s="75"/>
      <c r="H21" s="85" t="e">
        <f>VLOOKUP(C21,casom!$B$4:$C$207,2,0)</f>
        <v>#N/A</v>
      </c>
    </row>
    <row r="22" spans="2:8" ht="18.75" customHeight="1">
      <c r="B22" s="69" t="s">
        <v>96</v>
      </c>
      <c r="C22" s="97"/>
      <c r="D22" s="65"/>
      <c r="E22" s="66"/>
      <c r="F22" s="59">
        <f>IF(E22="","",VLOOKUP(E22,'Kateg.'!$J$7:$K$19,2,TRUE))</f>
        <v>0</v>
      </c>
      <c r="G22" s="75"/>
      <c r="H22" s="85" t="e">
        <f>VLOOKUP(C22,casom!$B$4:$C$207,2,0)</f>
        <v>#N/A</v>
      </c>
    </row>
    <row r="23" spans="2:8" ht="18.75" customHeight="1">
      <c r="B23" s="69" t="s">
        <v>97</v>
      </c>
      <c r="C23" s="97"/>
      <c r="D23" s="65"/>
      <c r="E23" s="66"/>
      <c r="F23" s="59">
        <f>IF(E23="","",VLOOKUP(E23,'Kateg.'!$J$7:$K$19,2,TRUE))</f>
        <v>0</v>
      </c>
      <c r="G23" s="75"/>
      <c r="H23" s="85" t="e">
        <f>VLOOKUP(C23,casom!$B$4:$C$207,2,0)</f>
        <v>#N/A</v>
      </c>
    </row>
    <row r="24" spans="2:8" ht="18.75" customHeight="1">
      <c r="B24" s="69" t="s">
        <v>98</v>
      </c>
      <c r="C24" s="97"/>
      <c r="D24" s="65"/>
      <c r="E24" s="66"/>
      <c r="F24" s="59">
        <f>IF(E24="","",VLOOKUP(E24,'Kateg.'!$J$7:$K$19,2,TRUE))</f>
        <v>0</v>
      </c>
      <c r="G24" s="75"/>
      <c r="H24" s="85" t="e">
        <f>VLOOKUP(C24,casom!$B$4:$C$207,2,0)</f>
        <v>#N/A</v>
      </c>
    </row>
    <row r="25" spans="2:8" ht="18.75" customHeight="1">
      <c r="B25" s="69" t="s">
        <v>99</v>
      </c>
      <c r="C25" s="97"/>
      <c r="D25" s="65"/>
      <c r="E25" s="66"/>
      <c r="F25" s="59">
        <f>IF(E25="","",VLOOKUP(E25,'Kateg.'!$J$7:$K$19,2,TRUE))</f>
        <v>0</v>
      </c>
      <c r="G25" s="75"/>
      <c r="H25" s="85" t="e">
        <f>VLOOKUP(C25,casom!$B$4:$C$207,2,0)</f>
        <v>#N/A</v>
      </c>
    </row>
    <row r="26" spans="2:8" ht="18.75" customHeight="1">
      <c r="B26" s="69" t="s">
        <v>100</v>
      </c>
      <c r="C26" s="97"/>
      <c r="D26" s="65"/>
      <c r="E26" s="66"/>
      <c r="F26" s="59">
        <f>IF(E26="","",VLOOKUP(E26,'Kateg.'!$J$7:$K$19,2,TRUE))</f>
        <v>0</v>
      </c>
      <c r="G26" s="75"/>
      <c r="H26" s="85" t="e">
        <f>VLOOKUP(C26,casom!$B$4:$C$207,2,0)</f>
        <v>#N/A</v>
      </c>
    </row>
    <row r="27" spans="2:8" ht="18.75" customHeight="1">
      <c r="B27" s="69" t="s">
        <v>101</v>
      </c>
      <c r="C27" s="97"/>
      <c r="D27" s="65"/>
      <c r="E27" s="66"/>
      <c r="F27" s="59">
        <f>IF(E27="","",VLOOKUP(E27,'Kateg.'!$J$7:$K$19,2,TRUE))</f>
        <v>0</v>
      </c>
      <c r="G27" s="75"/>
      <c r="H27" s="85" t="e">
        <f>VLOOKUP(C27,casom!$B$4:$C$207,2,0)</f>
        <v>#N/A</v>
      </c>
    </row>
    <row r="28" spans="2:8" ht="18.75" customHeight="1">
      <c r="B28" s="69" t="s">
        <v>102</v>
      </c>
      <c r="C28" s="97"/>
      <c r="D28" s="65"/>
      <c r="E28" s="66"/>
      <c r="F28" s="59">
        <f>IF(E28="","",VLOOKUP(E28,'Kateg.'!$J$7:$K$19,2,TRUE))</f>
        <v>0</v>
      </c>
      <c r="G28" s="75"/>
      <c r="H28" s="85" t="e">
        <f>VLOOKUP(C28,casom!$B$4:$C$207,2,0)</f>
        <v>#N/A</v>
      </c>
    </row>
    <row r="29" spans="2:8" ht="18.75" customHeight="1">
      <c r="B29" s="69" t="s">
        <v>103</v>
      </c>
      <c r="C29" s="97"/>
      <c r="D29" s="65"/>
      <c r="E29" s="66"/>
      <c r="F29" s="59">
        <f>IF(E29="","",VLOOKUP(E29,'Kateg.'!$J$7:$K$19,2,TRUE))</f>
        <v>0</v>
      </c>
      <c r="G29" s="75"/>
      <c r="H29" s="85" t="e">
        <f>VLOOKUP(C29,casom!$B$4:$C$207,2,0)</f>
        <v>#N/A</v>
      </c>
    </row>
    <row r="30" spans="2:8" ht="18.75" customHeight="1">
      <c r="B30" s="69" t="s">
        <v>104</v>
      </c>
      <c r="C30" s="97"/>
      <c r="D30" s="65"/>
      <c r="E30" s="66"/>
      <c r="F30" s="59">
        <f>IF(E30="","",VLOOKUP(E30,'Kateg.'!$J$7:$K$19,2,TRUE))</f>
        <v>0</v>
      </c>
      <c r="G30" s="75"/>
      <c r="H30" s="85" t="e">
        <f>VLOOKUP(C30,casom!$B$4:$C$207,2,0)</f>
        <v>#N/A</v>
      </c>
    </row>
    <row r="31" spans="2:8" ht="18.75" customHeight="1">
      <c r="B31" s="69" t="s">
        <v>105</v>
      </c>
      <c r="C31" s="97"/>
      <c r="D31" s="65"/>
      <c r="E31" s="66"/>
      <c r="F31" s="59">
        <f>IF(E31="","",VLOOKUP(E31,'Kateg.'!$J$7:$K$19,2,TRUE))</f>
        <v>0</v>
      </c>
      <c r="G31" s="75"/>
      <c r="H31" s="85" t="e">
        <f>VLOOKUP(C31,casom!$B$4:$C$207,2,0)</f>
        <v>#N/A</v>
      </c>
    </row>
    <row r="32" spans="2:8" ht="18.75" customHeight="1">
      <c r="B32" s="69" t="s">
        <v>106</v>
      </c>
      <c r="C32" s="97"/>
      <c r="D32" s="65"/>
      <c r="E32" s="66"/>
      <c r="F32" s="59">
        <f>IF(E32="","",VLOOKUP(E32,'Kateg.'!$J$7:$K$19,2,TRUE))</f>
        <v>0</v>
      </c>
      <c r="G32" s="75"/>
      <c r="H32" s="85" t="e">
        <f>VLOOKUP(C32,casom!$B$4:$C$207,2,0)</f>
        <v>#N/A</v>
      </c>
    </row>
    <row r="33" spans="2:8" ht="18.75" customHeight="1">
      <c r="B33" s="69" t="s">
        <v>107</v>
      </c>
      <c r="C33" s="97"/>
      <c r="D33" s="65"/>
      <c r="E33" s="66"/>
      <c r="F33" s="59">
        <f>IF(E33="","",VLOOKUP(E33,'Kateg.'!$J$7:$K$19,2,TRUE))</f>
        <v>0</v>
      </c>
      <c r="G33" s="75"/>
      <c r="H33" s="85" t="e">
        <f>VLOOKUP(C33,casom!$B$4:$C$207,2,0)</f>
        <v>#N/A</v>
      </c>
    </row>
    <row r="34" spans="2:8" ht="18.75" customHeight="1">
      <c r="B34" s="76" t="s">
        <v>108</v>
      </c>
      <c r="C34" s="99"/>
      <c r="D34" s="78"/>
      <c r="E34" s="79"/>
      <c r="F34" s="80">
        <f>IF(E34="","",VLOOKUP(E34,'Kateg.'!$J$7:$K$19,2,TRUE))</f>
        <v>0</v>
      </c>
      <c r="G34" s="75"/>
      <c r="H34" s="85" t="e">
        <f>VLOOKUP(C34,casom!$B$4:$C$207,2,0)</f>
        <v>#N/A</v>
      </c>
    </row>
    <row r="35" spans="2:8" ht="14.25">
      <c r="B35" s="82"/>
      <c r="C35" s="100"/>
      <c r="D35" s="82"/>
      <c r="E35" s="82"/>
      <c r="F35" s="82"/>
      <c r="G35" s="82"/>
      <c r="H35" s="82"/>
    </row>
    <row r="36" spans="2:7" ht="15">
      <c r="B36" s="83" t="s">
        <v>109</v>
      </c>
      <c r="D36" s="84">
        <f>'Kateg.'!$H$3</f>
        <v>42686</v>
      </c>
      <c r="G36" s="83" t="s">
        <v>110</v>
      </c>
    </row>
    <row r="38" ht="1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7"/>
  <dimension ref="B2:H45"/>
  <sheetViews>
    <sheetView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6.00390625" style="0" customWidth="1"/>
    <col min="3" max="3" width="6.125" style="0" customWidth="1"/>
    <col min="4" max="4" width="28.75390625" style="0" customWidth="1"/>
    <col min="5" max="5" width="10.125" style="0" customWidth="1"/>
    <col min="6" max="6" width="7.75390625" style="0" customWidth="1"/>
    <col min="7" max="7" width="33.75390625" style="0" customWidth="1"/>
    <col min="8" max="8" width="6.875" style="103" customWidth="1"/>
    <col min="9" max="9" width="1.25" style="0" customWidth="1"/>
    <col min="10" max="27" width="3.125" style="0" customWidth="1"/>
  </cols>
  <sheetData>
    <row r="1" ht="6.75" customHeight="1"/>
    <row r="2" ht="25.5">
      <c r="B2" s="48">
        <f>CONCATENATE("BĚH DLOUHÝMI ZÁHONY - ",'Kateg.'!$E$3)</f>
        <v>0</v>
      </c>
    </row>
    <row r="3" spans="2:8" ht="6" customHeight="1">
      <c r="B3" s="104"/>
      <c r="C3" s="50"/>
      <c r="D3" s="51"/>
      <c r="E3" s="51"/>
      <c r="F3" s="51"/>
      <c r="G3" s="51"/>
      <c r="H3" s="105"/>
    </row>
    <row r="4" spans="2:8" ht="21" customHeight="1">
      <c r="B4" s="53" t="s">
        <v>305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306</v>
      </c>
    </row>
    <row r="5" spans="2:8" ht="18.75" customHeight="1">
      <c r="B5" s="55" t="s">
        <v>1</v>
      </c>
      <c r="C5" s="56"/>
      <c r="D5" s="57"/>
      <c r="E5" s="58"/>
      <c r="F5" s="91"/>
      <c r="G5" s="86"/>
      <c r="H5" s="55"/>
    </row>
    <row r="6" spans="2:8" ht="18.75" customHeight="1">
      <c r="B6" s="63" t="s">
        <v>5</v>
      </c>
      <c r="C6" s="70"/>
      <c r="D6" s="71"/>
      <c r="E6" s="72"/>
      <c r="F6" s="106"/>
      <c r="G6" s="88"/>
      <c r="H6" s="63"/>
    </row>
    <row r="7" spans="2:8" ht="18.75" customHeight="1">
      <c r="B7" s="69" t="s">
        <v>9</v>
      </c>
      <c r="C7" s="70"/>
      <c r="D7" s="71"/>
      <c r="E7" s="72"/>
      <c r="F7" s="106"/>
      <c r="G7" s="88"/>
      <c r="H7" s="69"/>
    </row>
    <row r="8" spans="2:8" ht="18.75" customHeight="1">
      <c r="B8" s="69" t="s">
        <v>82</v>
      </c>
      <c r="C8" s="64"/>
      <c r="D8" s="65"/>
      <c r="E8" s="66"/>
      <c r="F8" s="106"/>
      <c r="G8" s="75"/>
      <c r="H8" s="69"/>
    </row>
    <row r="9" spans="2:8" ht="18.75" customHeight="1">
      <c r="B9" s="69" t="s">
        <v>83</v>
      </c>
      <c r="C9" s="64"/>
      <c r="D9" s="65"/>
      <c r="E9" s="66"/>
      <c r="F9" s="106"/>
      <c r="G9" s="75"/>
      <c r="H9" s="69"/>
    </row>
    <row r="10" spans="2:8" ht="18.75" customHeight="1">
      <c r="B10" s="69" t="s">
        <v>84</v>
      </c>
      <c r="C10" s="64"/>
      <c r="D10" s="65"/>
      <c r="E10" s="66"/>
      <c r="F10" s="106"/>
      <c r="G10" s="75"/>
      <c r="H10" s="69"/>
    </row>
    <row r="11" spans="2:8" ht="18.75" customHeight="1">
      <c r="B11" s="69" t="s">
        <v>85</v>
      </c>
      <c r="C11" s="64"/>
      <c r="D11" s="65"/>
      <c r="E11" s="66"/>
      <c r="F11" s="106"/>
      <c r="G11" s="75"/>
      <c r="H11" s="69"/>
    </row>
    <row r="12" spans="2:8" ht="18.75" customHeight="1">
      <c r="B12" s="69" t="s">
        <v>86</v>
      </c>
      <c r="C12" s="64"/>
      <c r="D12" s="65"/>
      <c r="E12" s="66"/>
      <c r="F12" s="106"/>
      <c r="G12" s="75"/>
      <c r="H12" s="69"/>
    </row>
    <row r="13" spans="2:8" ht="18.75" customHeight="1">
      <c r="B13" s="69" t="s">
        <v>87</v>
      </c>
      <c r="C13" s="64"/>
      <c r="D13" s="65"/>
      <c r="E13" s="66"/>
      <c r="F13" s="106"/>
      <c r="G13" s="75"/>
      <c r="H13" s="69"/>
    </row>
    <row r="14" spans="2:8" ht="18.75" customHeight="1">
      <c r="B14" s="69" t="s">
        <v>88</v>
      </c>
      <c r="C14" s="64"/>
      <c r="D14" s="65"/>
      <c r="E14" s="66"/>
      <c r="F14" s="106"/>
      <c r="G14" s="75"/>
      <c r="H14" s="69"/>
    </row>
    <row r="15" spans="2:8" ht="18.75" customHeight="1">
      <c r="B15" s="69" t="s">
        <v>89</v>
      </c>
      <c r="C15" s="64"/>
      <c r="D15" s="65"/>
      <c r="E15" s="66"/>
      <c r="F15" s="106"/>
      <c r="G15" s="75"/>
      <c r="H15" s="69"/>
    </row>
    <row r="16" spans="2:8" ht="18.75" customHeight="1">
      <c r="B16" s="69" t="s">
        <v>90</v>
      </c>
      <c r="C16" s="64"/>
      <c r="D16" s="65"/>
      <c r="E16" s="66"/>
      <c r="F16" s="106"/>
      <c r="G16" s="75"/>
      <c r="H16" s="69"/>
    </row>
    <row r="17" spans="2:8" ht="18.75" customHeight="1">
      <c r="B17" s="69" t="s">
        <v>91</v>
      </c>
      <c r="C17" s="64"/>
      <c r="D17" s="65"/>
      <c r="E17" s="66"/>
      <c r="F17" s="106"/>
      <c r="G17" s="75"/>
      <c r="H17" s="69"/>
    </row>
    <row r="18" spans="2:8" ht="18.75" customHeight="1">
      <c r="B18" s="69" t="s">
        <v>92</v>
      </c>
      <c r="C18" s="64"/>
      <c r="D18" s="65"/>
      <c r="E18" s="66"/>
      <c r="F18" s="106"/>
      <c r="G18" s="75"/>
      <c r="H18" s="69"/>
    </row>
    <row r="19" spans="2:8" ht="18.75" customHeight="1">
      <c r="B19" s="69" t="s">
        <v>93</v>
      </c>
      <c r="C19" s="64"/>
      <c r="D19" s="65"/>
      <c r="E19" s="66"/>
      <c r="F19" s="106"/>
      <c r="G19" s="75"/>
      <c r="H19" s="69"/>
    </row>
    <row r="20" spans="2:8" ht="18.75" customHeight="1">
      <c r="B20" s="69" t="s">
        <v>94</v>
      </c>
      <c r="C20" s="64"/>
      <c r="D20" s="65"/>
      <c r="E20" s="66"/>
      <c r="F20" s="106"/>
      <c r="G20" s="75"/>
      <c r="H20" s="69"/>
    </row>
    <row r="21" spans="2:8" ht="18.75" customHeight="1">
      <c r="B21" s="69" t="s">
        <v>95</v>
      </c>
      <c r="C21" s="64"/>
      <c r="D21" s="65"/>
      <c r="E21" s="66"/>
      <c r="F21" s="106"/>
      <c r="G21" s="75"/>
      <c r="H21" s="69"/>
    </row>
    <row r="22" spans="2:8" ht="18.75" customHeight="1">
      <c r="B22" s="69" t="s">
        <v>96</v>
      </c>
      <c r="C22" s="64"/>
      <c r="D22" s="65"/>
      <c r="E22" s="66"/>
      <c r="F22" s="106"/>
      <c r="G22" s="75"/>
      <c r="H22" s="69"/>
    </row>
    <row r="23" spans="2:8" ht="18.75" customHeight="1">
      <c r="B23" s="69" t="s">
        <v>97</v>
      </c>
      <c r="C23" s="64"/>
      <c r="D23" s="65"/>
      <c r="E23" s="66"/>
      <c r="F23" s="106"/>
      <c r="G23" s="75"/>
      <c r="H23" s="69"/>
    </row>
    <row r="24" spans="2:8" ht="18.75" customHeight="1">
      <c r="B24" s="69" t="s">
        <v>98</v>
      </c>
      <c r="C24" s="64"/>
      <c r="D24" s="65"/>
      <c r="E24" s="66"/>
      <c r="F24" s="106"/>
      <c r="G24" s="75"/>
      <c r="H24" s="69"/>
    </row>
    <row r="25" spans="2:8" ht="18.75" customHeight="1">
      <c r="B25" s="69" t="s">
        <v>99</v>
      </c>
      <c r="C25" s="64"/>
      <c r="D25" s="65"/>
      <c r="E25" s="66"/>
      <c r="F25" s="106"/>
      <c r="G25" s="75"/>
      <c r="H25" s="69"/>
    </row>
    <row r="26" spans="2:8" ht="18.75" customHeight="1">
      <c r="B26" s="69" t="s">
        <v>100</v>
      </c>
      <c r="C26" s="64"/>
      <c r="D26" s="65"/>
      <c r="E26" s="66"/>
      <c r="F26" s="106"/>
      <c r="G26" s="75"/>
      <c r="H26" s="69"/>
    </row>
    <row r="27" spans="2:8" ht="18.75" customHeight="1">
      <c r="B27" s="69" t="s">
        <v>101</v>
      </c>
      <c r="C27" s="64"/>
      <c r="D27" s="65"/>
      <c r="E27" s="66"/>
      <c r="F27" s="106"/>
      <c r="G27" s="75"/>
      <c r="H27" s="69"/>
    </row>
    <row r="28" spans="2:8" ht="18.75" customHeight="1">
      <c r="B28" s="69" t="s">
        <v>102</v>
      </c>
      <c r="C28" s="64"/>
      <c r="D28" s="65"/>
      <c r="E28" s="66"/>
      <c r="F28" s="106"/>
      <c r="G28" s="75"/>
      <c r="H28" s="69"/>
    </row>
    <row r="29" spans="2:8" ht="18.75" customHeight="1">
      <c r="B29" s="69" t="s">
        <v>103</v>
      </c>
      <c r="C29" s="64"/>
      <c r="D29" s="65"/>
      <c r="E29" s="66"/>
      <c r="F29" s="106"/>
      <c r="G29" s="75"/>
      <c r="H29" s="69"/>
    </row>
    <row r="30" spans="2:8" ht="18.75" customHeight="1">
      <c r="B30" s="69" t="s">
        <v>104</v>
      </c>
      <c r="C30" s="64"/>
      <c r="D30" s="65"/>
      <c r="E30" s="66"/>
      <c r="F30" s="106"/>
      <c r="G30" s="75"/>
      <c r="H30" s="69"/>
    </row>
    <row r="31" spans="2:8" ht="18.75" customHeight="1">
      <c r="B31" s="69" t="s">
        <v>105</v>
      </c>
      <c r="C31" s="64"/>
      <c r="D31" s="65"/>
      <c r="E31" s="66"/>
      <c r="F31" s="106"/>
      <c r="G31" s="75"/>
      <c r="H31" s="69"/>
    </row>
    <row r="32" spans="2:8" ht="18.75" customHeight="1">
      <c r="B32" s="69" t="s">
        <v>106</v>
      </c>
      <c r="C32" s="64"/>
      <c r="D32" s="65"/>
      <c r="E32" s="66"/>
      <c r="F32" s="106"/>
      <c r="G32" s="75"/>
      <c r="H32" s="69"/>
    </row>
    <row r="33" spans="2:8" ht="18.75" customHeight="1">
      <c r="B33" s="69" t="s">
        <v>107</v>
      </c>
      <c r="C33" s="64"/>
      <c r="D33" s="65"/>
      <c r="E33" s="66"/>
      <c r="F33" s="106"/>
      <c r="G33" s="75"/>
      <c r="H33" s="69"/>
    </row>
    <row r="34" spans="2:8" ht="18.75" customHeight="1">
      <c r="B34" s="69" t="s">
        <v>108</v>
      </c>
      <c r="C34" s="64"/>
      <c r="D34" s="65"/>
      <c r="E34" s="66"/>
      <c r="F34" s="106"/>
      <c r="G34" s="75"/>
      <c r="H34" s="69"/>
    </row>
    <row r="35" spans="2:8" ht="18.75" customHeight="1">
      <c r="B35" s="69" t="s">
        <v>307</v>
      </c>
      <c r="C35" s="64"/>
      <c r="D35" s="65"/>
      <c r="E35" s="66"/>
      <c r="F35" s="106"/>
      <c r="G35" s="75"/>
      <c r="H35" s="69"/>
    </row>
    <row r="36" spans="2:8" ht="18.75" customHeight="1">
      <c r="B36" s="69" t="s">
        <v>308</v>
      </c>
      <c r="C36" s="64"/>
      <c r="D36" s="65"/>
      <c r="E36" s="66"/>
      <c r="F36" s="106"/>
      <c r="G36" s="75"/>
      <c r="H36" s="69"/>
    </row>
    <row r="37" spans="2:8" ht="18.75" customHeight="1">
      <c r="B37" s="69" t="s">
        <v>309</v>
      </c>
      <c r="C37" s="64"/>
      <c r="D37" s="65"/>
      <c r="E37" s="66"/>
      <c r="F37" s="106"/>
      <c r="G37" s="75"/>
      <c r="H37" s="69"/>
    </row>
    <row r="38" spans="2:8" ht="18.75" customHeight="1">
      <c r="B38" s="69" t="s">
        <v>310</v>
      </c>
      <c r="C38" s="64"/>
      <c r="D38" s="65"/>
      <c r="E38" s="66"/>
      <c r="F38" s="106"/>
      <c r="G38" s="75"/>
      <c r="H38" s="69"/>
    </row>
    <row r="39" spans="2:8" ht="18.75" customHeight="1">
      <c r="B39" s="69" t="s">
        <v>311</v>
      </c>
      <c r="C39" s="64"/>
      <c r="D39" s="65"/>
      <c r="E39" s="66"/>
      <c r="F39" s="106"/>
      <c r="G39" s="75"/>
      <c r="H39" s="69"/>
    </row>
    <row r="40" spans="2:8" ht="18.75" customHeight="1">
      <c r="B40" s="69" t="s">
        <v>312</v>
      </c>
      <c r="C40" s="64"/>
      <c r="D40" s="65"/>
      <c r="E40" s="66"/>
      <c r="F40" s="106"/>
      <c r="G40" s="75"/>
      <c r="H40" s="69"/>
    </row>
    <row r="41" spans="2:8" ht="18.75" customHeight="1">
      <c r="B41" s="69" t="s">
        <v>313</v>
      </c>
      <c r="C41" s="64"/>
      <c r="D41" s="65"/>
      <c r="E41" s="66"/>
      <c r="F41" s="106"/>
      <c r="G41" s="75"/>
      <c r="H41" s="69"/>
    </row>
    <row r="42" spans="2:8" ht="18.75" customHeight="1">
      <c r="B42" s="69" t="s">
        <v>314</v>
      </c>
      <c r="C42" s="64"/>
      <c r="D42" s="65"/>
      <c r="E42" s="66"/>
      <c r="F42" s="106"/>
      <c r="G42" s="75"/>
      <c r="H42" s="69"/>
    </row>
    <row r="43" spans="2:8" ht="18.75" customHeight="1">
      <c r="B43" s="69" t="s">
        <v>315</v>
      </c>
      <c r="C43" s="64"/>
      <c r="D43" s="65"/>
      <c r="E43" s="66"/>
      <c r="F43" s="106"/>
      <c r="G43" s="75"/>
      <c r="H43" s="69"/>
    </row>
    <row r="44" spans="2:8" ht="18.75" customHeight="1">
      <c r="B44" s="76" t="s">
        <v>316</v>
      </c>
      <c r="C44" s="77"/>
      <c r="D44" s="78"/>
      <c r="E44" s="79"/>
      <c r="F44" s="107"/>
      <c r="G44" s="75"/>
      <c r="H44" s="108"/>
    </row>
    <row r="45" spans="2:8" ht="1.5" customHeight="1">
      <c r="B45" s="82"/>
      <c r="C45" s="82"/>
      <c r="D45" s="82"/>
      <c r="E45" s="82"/>
      <c r="F45" s="82"/>
      <c r="G45" s="82"/>
      <c r="H45" s="109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19"/>
  <dimension ref="B2:H104"/>
  <sheetViews>
    <sheetView tabSelected="1" workbookViewId="0" topLeftCell="A1">
      <selection activeCell="J5" sqref="J5"/>
    </sheetView>
  </sheetViews>
  <sheetFormatPr defaultColWidth="11.00390625" defaultRowHeight="12.75"/>
  <cols>
    <col min="1" max="1" width="11.50390625" style="0" customWidth="1"/>
    <col min="2" max="2" width="6.50390625" style="0" customWidth="1"/>
    <col min="3" max="3" width="8.375" style="1" customWidth="1"/>
    <col min="4" max="4" width="20.75390625" style="110" customWidth="1"/>
    <col min="5" max="5" width="7.375" style="1" customWidth="1"/>
    <col min="6" max="6" width="7.75390625" style="0" customWidth="1"/>
    <col min="7" max="7" width="29.375" style="110" customWidth="1"/>
    <col min="8" max="8" width="7.625" style="111" customWidth="1"/>
    <col min="9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6.25" customHeight="1">
      <c r="B3" s="112" t="s">
        <v>317</v>
      </c>
      <c r="C3" s="113" t="s">
        <v>318</v>
      </c>
      <c r="D3" s="114" t="s">
        <v>319</v>
      </c>
      <c r="E3" s="113" t="s">
        <v>320</v>
      </c>
      <c r="F3" s="115" t="s">
        <v>321</v>
      </c>
      <c r="G3" s="114" t="s">
        <v>322</v>
      </c>
      <c r="H3" s="116" t="s">
        <v>323</v>
      </c>
    </row>
    <row r="4" ht="14.25">
      <c r="B4" s="112">
        <f>'M8'!B3</f>
        <v>0</v>
      </c>
    </row>
    <row r="5" spans="2:8" ht="14.25">
      <c r="B5" s="117" t="s">
        <v>1</v>
      </c>
      <c r="C5" s="1">
        <f>'M8'!C7</f>
        <v>0</v>
      </c>
      <c r="D5" s="110">
        <f>'M8'!D7</f>
        <v>0</v>
      </c>
      <c r="E5" s="1">
        <f>'M8'!E7</f>
        <v>1998</v>
      </c>
      <c r="F5" s="1">
        <f>'M8'!F7</f>
        <v>0</v>
      </c>
      <c r="G5" s="110">
        <f>'M8'!G7</f>
        <v>0</v>
      </c>
      <c r="H5" s="111">
        <f>'M8'!H7</f>
        <v>0</v>
      </c>
    </row>
    <row r="6" spans="2:8" ht="14.25">
      <c r="B6" s="117" t="s">
        <v>5</v>
      </c>
      <c r="C6" s="1">
        <f>'M8'!C8</f>
        <v>0</v>
      </c>
      <c r="D6" s="110">
        <f>'M8'!D8</f>
        <v>0</v>
      </c>
      <c r="E6" s="1">
        <f>'M8'!E8</f>
        <v>1998</v>
      </c>
      <c r="F6" s="1">
        <f>'M8'!F8</f>
        <v>0</v>
      </c>
      <c r="G6" s="110">
        <f>'M8'!G8</f>
        <v>0</v>
      </c>
      <c r="H6" s="111">
        <f>'M8'!H8</f>
        <v>0</v>
      </c>
    </row>
    <row r="7" spans="2:8" ht="14.25">
      <c r="B7" s="117" t="s">
        <v>9</v>
      </c>
      <c r="C7" s="1">
        <f>'M8'!C5</f>
        <v>0</v>
      </c>
      <c r="D7" s="110">
        <f>'M8'!D5</f>
        <v>0</v>
      </c>
      <c r="E7" s="1">
        <f>'M8'!E5</f>
        <v>1998</v>
      </c>
      <c r="F7" s="1">
        <f>'M8'!F5</f>
        <v>0</v>
      </c>
      <c r="G7" s="110">
        <f>'M8'!G5</f>
        <v>0</v>
      </c>
      <c r="H7" s="111">
        <f>'M8'!H5</f>
        <v>0</v>
      </c>
    </row>
    <row r="8" spans="2:8" ht="14.25">
      <c r="B8" s="117" t="s">
        <v>82</v>
      </c>
      <c r="C8" s="1">
        <f>'M8'!C6</f>
        <v>0</v>
      </c>
      <c r="D8" s="110">
        <f>'M8'!D6</f>
        <v>0</v>
      </c>
      <c r="E8" s="1">
        <f>'M8'!E6</f>
        <v>1997</v>
      </c>
      <c r="F8" s="1">
        <f>'M8'!F6</f>
        <v>0</v>
      </c>
      <c r="G8" s="110">
        <f>'M8'!G6</f>
        <v>0</v>
      </c>
      <c r="H8" s="111">
        <f>'M8'!H6</f>
        <v>0</v>
      </c>
    </row>
    <row r="10" ht="14.25">
      <c r="B10" s="112">
        <f>'Z8'!B3</f>
        <v>0</v>
      </c>
    </row>
    <row r="11" spans="2:8" ht="14.25">
      <c r="B11" s="117" t="s">
        <v>1</v>
      </c>
      <c r="C11" s="1">
        <f>'Z8'!C5</f>
        <v>0</v>
      </c>
      <c r="D11" s="110">
        <f>'Z8'!D5</f>
        <v>0</v>
      </c>
      <c r="E11" s="1">
        <f>'Z8'!E5</f>
        <v>1998</v>
      </c>
      <c r="F11" s="1">
        <f>'Z8'!F5</f>
        <v>0</v>
      </c>
      <c r="G11" s="110">
        <f>'Z8'!G5</f>
        <v>0</v>
      </c>
      <c r="H11" s="111">
        <f>'Z8'!H5</f>
        <v>0</v>
      </c>
    </row>
    <row r="13" ht="14.25">
      <c r="B13" s="112">
        <f>'M9'!B3</f>
        <v>0</v>
      </c>
    </row>
    <row r="14" spans="2:8" ht="14.25">
      <c r="B14" s="117" t="s">
        <v>1</v>
      </c>
      <c r="C14" s="1">
        <f>'M9'!C15</f>
        <v>0</v>
      </c>
      <c r="D14" s="110">
        <f>'M9'!D15</f>
        <v>0</v>
      </c>
      <c r="E14" s="1">
        <f>'M9'!E15</f>
        <v>1989</v>
      </c>
      <c r="F14" s="1">
        <f>'M9'!F15</f>
        <v>0</v>
      </c>
      <c r="G14" s="110">
        <f>'M9'!G15</f>
        <v>0</v>
      </c>
      <c r="H14" s="111">
        <f>'M9'!H15</f>
        <v>0</v>
      </c>
    </row>
    <row r="15" spans="2:8" ht="14.25">
      <c r="B15" s="117" t="s">
        <v>5</v>
      </c>
      <c r="C15" s="1">
        <f>'M9'!C24</f>
        <v>0</v>
      </c>
      <c r="D15" s="110">
        <f>'M9'!D24</f>
        <v>0</v>
      </c>
      <c r="E15" s="1">
        <f>'M9'!E24</f>
        <v>1977</v>
      </c>
      <c r="F15" s="1">
        <f>'M9'!F24</f>
        <v>0</v>
      </c>
      <c r="G15" s="110">
        <f>'M9'!G24</f>
        <v>0</v>
      </c>
      <c r="H15" s="111">
        <f>'M9'!H24</f>
        <v>0</v>
      </c>
    </row>
    <row r="16" spans="2:8" ht="14.25">
      <c r="B16" s="117" t="s">
        <v>9</v>
      </c>
      <c r="C16" s="1">
        <f>'M9'!C11</f>
        <v>0</v>
      </c>
      <c r="D16" s="110">
        <f>'M9'!D11</f>
        <v>0</v>
      </c>
      <c r="E16" s="1">
        <f>'M9'!E11</f>
        <v>1982</v>
      </c>
      <c r="F16" s="1">
        <f>'M9'!F11</f>
        <v>0</v>
      </c>
      <c r="G16" s="110">
        <f>'M9'!G11</f>
        <v>0</v>
      </c>
      <c r="H16" s="111">
        <f>'M9'!H11</f>
        <v>0</v>
      </c>
    </row>
    <row r="17" spans="2:8" ht="14.25">
      <c r="B17" s="117" t="s">
        <v>82</v>
      </c>
      <c r="C17" s="1">
        <f>'M9'!C10</f>
        <v>0</v>
      </c>
      <c r="D17" s="110">
        <f>'M9'!D10</f>
        <v>0</v>
      </c>
      <c r="E17" s="1">
        <f>'M9'!E10</f>
        <v>1988</v>
      </c>
      <c r="F17" s="1">
        <f>'M9'!F10</f>
        <v>0</v>
      </c>
      <c r="G17" s="110">
        <f>'M9'!G10</f>
        <v>0</v>
      </c>
      <c r="H17" s="111">
        <f>'M9'!H10</f>
        <v>0</v>
      </c>
    </row>
    <row r="18" spans="2:8" ht="14.25">
      <c r="B18" s="117" t="s">
        <v>83</v>
      </c>
      <c r="C18" s="1">
        <f>'M9'!C23</f>
        <v>0</v>
      </c>
      <c r="D18" s="110">
        <f>'M9'!D23</f>
        <v>0</v>
      </c>
      <c r="E18" s="1">
        <f>'M9'!E23</f>
        <v>1983</v>
      </c>
      <c r="F18" s="1">
        <f>'M9'!F23</f>
        <v>0</v>
      </c>
      <c r="G18" s="110">
        <f>'M9'!G23</f>
        <v>0</v>
      </c>
      <c r="H18" s="111">
        <f>'M9'!H23</f>
        <v>0</v>
      </c>
    </row>
    <row r="19" spans="2:8" ht="14.25">
      <c r="B19" s="117" t="s">
        <v>84</v>
      </c>
      <c r="C19" s="1">
        <f>'M9'!C7</f>
        <v>4</v>
      </c>
      <c r="D19" s="110">
        <f>'M9'!D7</f>
        <v>0</v>
      </c>
      <c r="E19" s="1">
        <f>'M9'!E7</f>
        <v>1978</v>
      </c>
      <c r="F19" s="1">
        <f>'M9'!F7</f>
        <v>0</v>
      </c>
      <c r="G19" s="110">
        <f>'M9'!G7</f>
        <v>0</v>
      </c>
      <c r="H19" s="111" t="s">
        <v>324</v>
      </c>
    </row>
    <row r="20" spans="2:8" ht="14.25">
      <c r="B20" s="117" t="s">
        <v>85</v>
      </c>
      <c r="C20" s="1">
        <f>'M9'!C14</f>
        <v>0</v>
      </c>
      <c r="D20" s="110">
        <f>'M9'!D14</f>
        <v>0</v>
      </c>
      <c r="E20" s="1">
        <f>'M9'!E14</f>
        <v>1977</v>
      </c>
      <c r="F20" s="1">
        <f>'M9'!F14</f>
        <v>0</v>
      </c>
      <c r="G20" s="110">
        <f>'M9'!G14</f>
        <v>0</v>
      </c>
      <c r="H20" s="111">
        <f>'M9'!H14</f>
        <v>0</v>
      </c>
    </row>
    <row r="21" spans="2:8" ht="14.25">
      <c r="B21" s="117" t="s">
        <v>86</v>
      </c>
      <c r="C21" s="1">
        <f>'M9'!C22</f>
        <v>0</v>
      </c>
      <c r="D21" s="110">
        <f>'M9'!D22</f>
        <v>0</v>
      </c>
      <c r="E21" s="1">
        <f>'M9'!E22</f>
        <v>1977</v>
      </c>
      <c r="F21" s="1">
        <f>'M9'!F22</f>
        <v>0</v>
      </c>
      <c r="G21" s="110">
        <f>'M9'!G22</f>
        <v>0</v>
      </c>
      <c r="H21" s="111">
        <f>'M9'!H22</f>
        <v>0</v>
      </c>
    </row>
    <row r="22" spans="2:8" ht="14.25">
      <c r="B22" s="117" t="s">
        <v>87</v>
      </c>
      <c r="C22" s="1">
        <f>'M9'!C13</f>
        <v>0</v>
      </c>
      <c r="D22" s="110">
        <f>'M9'!D13</f>
        <v>0</v>
      </c>
      <c r="E22" s="1">
        <f>'M9'!E13</f>
        <v>1978</v>
      </c>
      <c r="F22" s="1">
        <f>'M9'!F13</f>
        <v>0</v>
      </c>
      <c r="G22" s="110">
        <f>'M9'!G13</f>
        <v>0</v>
      </c>
      <c r="H22" s="111">
        <f>'M9'!H13</f>
        <v>0</v>
      </c>
    </row>
    <row r="23" spans="2:8" ht="14.25">
      <c r="B23" s="117" t="s">
        <v>88</v>
      </c>
      <c r="C23" s="1">
        <f>'M9'!C16</f>
        <v>0</v>
      </c>
      <c r="D23" s="110">
        <f>'M9'!D16</f>
        <v>0</v>
      </c>
      <c r="E23" s="1">
        <f>'M9'!E16</f>
        <v>1996</v>
      </c>
      <c r="F23" s="1">
        <f>'M9'!F16</f>
        <v>0</v>
      </c>
      <c r="G23" s="110">
        <f>'M9'!G16</f>
        <v>0</v>
      </c>
      <c r="H23" s="111">
        <f>'M9'!H16</f>
        <v>0</v>
      </c>
    </row>
    <row r="24" spans="2:8" ht="14.25">
      <c r="B24" s="117" t="s">
        <v>89</v>
      </c>
      <c r="C24" s="1">
        <f>'M9'!C12</f>
        <v>0</v>
      </c>
      <c r="D24" s="110">
        <f>'M9'!D12</f>
        <v>0</v>
      </c>
      <c r="E24" s="1">
        <f>'M9'!E12</f>
        <v>1980</v>
      </c>
      <c r="F24" s="1">
        <f>'M9'!F12</f>
        <v>0</v>
      </c>
      <c r="G24" s="110">
        <f>'M9'!G12</f>
        <v>0</v>
      </c>
      <c r="H24" s="111">
        <f>'M9'!H12</f>
        <v>0</v>
      </c>
    </row>
    <row r="25" spans="2:8" ht="14.25">
      <c r="B25" s="117" t="s">
        <v>90</v>
      </c>
      <c r="C25" s="1">
        <f>'M9'!C21</f>
        <v>0</v>
      </c>
      <c r="D25" s="110">
        <f>'M9'!D21</f>
        <v>0</v>
      </c>
      <c r="E25" s="1">
        <f>'M9'!E21</f>
        <v>1982</v>
      </c>
      <c r="F25" s="1">
        <f>'M9'!F21</f>
        <v>0</v>
      </c>
      <c r="G25" s="110">
        <f>'M9'!G21</f>
        <v>0</v>
      </c>
      <c r="H25" s="111">
        <f>'M9'!H21</f>
        <v>0</v>
      </c>
    </row>
    <row r="26" spans="2:8" ht="14.25">
      <c r="B26" s="117" t="s">
        <v>91</v>
      </c>
      <c r="C26" s="1">
        <f>'M9'!C9</f>
        <v>8</v>
      </c>
      <c r="D26" s="110">
        <f>'M9'!D9</f>
        <v>0</v>
      </c>
      <c r="E26" s="1">
        <f>'M9'!E9</f>
        <v>1977</v>
      </c>
      <c r="F26" s="1">
        <f>'M9'!F9</f>
        <v>0</v>
      </c>
      <c r="G26" s="110">
        <f>'M9'!G9</f>
        <v>0</v>
      </c>
      <c r="H26" s="111" t="s">
        <v>325</v>
      </c>
    </row>
    <row r="27" spans="2:8" ht="14.25">
      <c r="B27" s="117" t="s">
        <v>92</v>
      </c>
      <c r="C27" s="1">
        <f>'M9'!C8</f>
        <v>6</v>
      </c>
      <c r="D27" s="110">
        <f>'M9'!D8</f>
        <v>0</v>
      </c>
      <c r="E27" s="1">
        <f>'M9'!E8</f>
        <v>1995</v>
      </c>
      <c r="F27" s="1">
        <f>'M9'!F8</f>
        <v>0</v>
      </c>
      <c r="G27" s="110">
        <f>'M9'!G8</f>
        <v>0</v>
      </c>
      <c r="H27" s="111" t="s">
        <v>326</v>
      </c>
    </row>
    <row r="28" spans="2:8" ht="14.25">
      <c r="B28" s="117" t="s">
        <v>93</v>
      </c>
      <c r="C28" s="1">
        <f>'M9'!C6</f>
        <v>0</v>
      </c>
      <c r="D28" s="110">
        <f>'M9'!D6</f>
        <v>0</v>
      </c>
      <c r="E28" s="1">
        <f>'M9'!E6</f>
        <v>1993</v>
      </c>
      <c r="F28" s="1">
        <f>'M9'!F6</f>
        <v>0</v>
      </c>
      <c r="G28" s="110">
        <f>'M9'!G6</f>
        <v>0</v>
      </c>
      <c r="H28" s="111">
        <f>'M9'!H6</f>
        <v>0</v>
      </c>
    </row>
    <row r="29" spans="2:8" ht="14.25">
      <c r="B29" s="117" t="s">
        <v>94</v>
      </c>
      <c r="C29" s="1">
        <f>'M9'!C20</f>
        <v>0</v>
      </c>
      <c r="D29" s="110">
        <f>'M9'!D20</f>
        <v>0</v>
      </c>
      <c r="E29" s="1">
        <f>'M9'!E20</f>
        <v>1991</v>
      </c>
      <c r="F29" s="1">
        <f>'M9'!F20</f>
        <v>0</v>
      </c>
      <c r="G29" s="110">
        <f>'M9'!G20</f>
        <v>0</v>
      </c>
      <c r="H29" s="111">
        <f>'M9'!H20</f>
        <v>0</v>
      </c>
    </row>
    <row r="30" spans="2:8" ht="14.25">
      <c r="B30" s="117" t="s">
        <v>95</v>
      </c>
      <c r="C30" s="1">
        <f>'M9'!C17</f>
        <v>0</v>
      </c>
      <c r="D30" s="110">
        <f>'M9'!D17</f>
        <v>0</v>
      </c>
      <c r="E30" s="1">
        <f>'M9'!E17</f>
        <v>1989</v>
      </c>
      <c r="F30" s="1">
        <f>'M9'!F17</f>
        <v>0</v>
      </c>
      <c r="G30" s="110">
        <f>'M9'!G17</f>
        <v>0</v>
      </c>
      <c r="H30" s="111">
        <f>'M9'!H17</f>
        <v>0</v>
      </c>
    </row>
    <row r="31" spans="2:8" ht="14.25">
      <c r="B31" s="117" t="s">
        <v>96</v>
      </c>
      <c r="C31" s="1">
        <f>'M9'!C5</f>
        <v>0</v>
      </c>
      <c r="D31" s="110">
        <f>'M9'!D5</f>
        <v>0</v>
      </c>
      <c r="E31" s="1">
        <f>'M9'!E5</f>
        <v>1995</v>
      </c>
      <c r="F31" s="1">
        <f>'M9'!F5</f>
        <v>0</v>
      </c>
      <c r="G31" s="110">
        <f>'M9'!G5</f>
        <v>0</v>
      </c>
      <c r="H31" s="111">
        <f>'M9'!H5</f>
        <v>0</v>
      </c>
    </row>
    <row r="32" spans="2:8" ht="14.25">
      <c r="B32" s="117" t="s">
        <v>97</v>
      </c>
      <c r="C32" s="1">
        <f>'M9'!C19</f>
        <v>0</v>
      </c>
      <c r="D32" s="110">
        <f>'M9'!D19</f>
        <v>0</v>
      </c>
      <c r="E32" s="1">
        <f>'M9'!E19</f>
        <v>1985</v>
      </c>
      <c r="F32" s="1">
        <f>'M9'!F19</f>
        <v>0</v>
      </c>
      <c r="G32" s="110">
        <f>'M9'!G19</f>
        <v>0</v>
      </c>
      <c r="H32" s="111">
        <f>'M9'!H19</f>
        <v>0</v>
      </c>
    </row>
    <row r="33" spans="2:8" ht="14.25">
      <c r="B33" s="117" t="s">
        <v>98</v>
      </c>
      <c r="C33" s="1">
        <f>'M9'!C18</f>
        <v>0</v>
      </c>
      <c r="D33" s="110">
        <f>'M9'!D18</f>
        <v>0</v>
      </c>
      <c r="E33" s="1">
        <f>'M9'!E18</f>
        <v>1986</v>
      </c>
      <c r="F33" s="1">
        <f>'M9'!F18</f>
        <v>0</v>
      </c>
      <c r="G33" s="110">
        <f>'M9'!G18</f>
        <v>0</v>
      </c>
      <c r="H33" s="111">
        <f>'M9'!H18</f>
        <v>0</v>
      </c>
    </row>
    <row r="35" ht="14.25">
      <c r="B35" s="112">
        <f>'Z9'!B3</f>
        <v>0</v>
      </c>
    </row>
    <row r="36" spans="2:8" ht="14.25">
      <c r="B36" s="117" t="s">
        <v>1</v>
      </c>
      <c r="C36" s="1">
        <f>'Z9'!C7</f>
        <v>0</v>
      </c>
      <c r="D36" s="110">
        <f>'Z9'!D7</f>
        <v>0</v>
      </c>
      <c r="E36" s="1">
        <f>'Z9'!E7</f>
        <v>1982</v>
      </c>
      <c r="F36" s="1">
        <f>'Z9'!F7</f>
        <v>0</v>
      </c>
      <c r="G36" s="110">
        <f>'Z9'!G7</f>
        <v>0</v>
      </c>
      <c r="H36" s="111">
        <f>'Z9'!H7</f>
        <v>0</v>
      </c>
    </row>
    <row r="37" spans="2:8" ht="14.25">
      <c r="B37" s="117" t="s">
        <v>5</v>
      </c>
      <c r="C37" s="1">
        <f>'Z9'!C5</f>
        <v>0</v>
      </c>
      <c r="D37" s="110">
        <f>'Z9'!D5</f>
        <v>0</v>
      </c>
      <c r="E37" s="1">
        <f>'Z9'!E5</f>
        <v>1996</v>
      </c>
      <c r="F37" s="1">
        <f>'Z9'!F5</f>
        <v>0</v>
      </c>
      <c r="G37" s="110">
        <f>'Z9'!G5</f>
        <v>0</v>
      </c>
      <c r="H37" s="111">
        <f>'Z9'!H5</f>
        <v>0</v>
      </c>
    </row>
    <row r="38" spans="2:8" ht="14.25">
      <c r="B38" s="117" t="s">
        <v>9</v>
      </c>
      <c r="C38" s="1">
        <f>'Z9'!C6</f>
        <v>0</v>
      </c>
      <c r="D38" s="110">
        <f>'Z9'!D6</f>
        <v>0</v>
      </c>
      <c r="E38" s="1">
        <f>'Z9'!E6</f>
        <v>1992</v>
      </c>
      <c r="F38" s="1">
        <f>'Z9'!F6</f>
        <v>0</v>
      </c>
      <c r="G38" s="110">
        <f>'Z9'!G6</f>
        <v>0</v>
      </c>
      <c r="H38" s="111">
        <f>'Z9'!H6</f>
        <v>0</v>
      </c>
    </row>
    <row r="40" ht="14.25">
      <c r="B40" s="112">
        <f>'M10'!B3</f>
        <v>0</v>
      </c>
    </row>
    <row r="41" spans="2:8" ht="14.25">
      <c r="B41" s="117" t="s">
        <v>1</v>
      </c>
      <c r="C41" s="1">
        <f>'M10'!C8</f>
        <v>275</v>
      </c>
      <c r="D41" s="110">
        <f>'M10'!D8</f>
        <v>0</v>
      </c>
      <c r="E41" s="1">
        <f>'M10'!E8</f>
        <v>1976</v>
      </c>
      <c r="F41" s="1">
        <f>'M10'!F8</f>
        <v>0</v>
      </c>
      <c r="G41" s="110">
        <f>'M10'!G8</f>
        <v>0</v>
      </c>
      <c r="H41" s="111" t="s">
        <v>327</v>
      </c>
    </row>
    <row r="42" spans="2:8" ht="14.25">
      <c r="B42" s="117" t="s">
        <v>5</v>
      </c>
      <c r="C42" s="1">
        <f>'M10'!C11</f>
        <v>0</v>
      </c>
      <c r="D42" s="110">
        <f>'M10'!D11</f>
        <v>0</v>
      </c>
      <c r="E42" s="1">
        <f>'M10'!E11</f>
        <v>1971</v>
      </c>
      <c r="F42" s="1">
        <f>'M10'!F11</f>
        <v>0</v>
      </c>
      <c r="G42" s="110">
        <f>'M10'!G11</f>
        <v>0</v>
      </c>
      <c r="H42" s="111">
        <f>'M10'!H11</f>
        <v>0</v>
      </c>
    </row>
    <row r="43" spans="2:8" ht="14.25">
      <c r="B43" s="117" t="s">
        <v>9</v>
      </c>
      <c r="C43" s="1">
        <f>'M10'!C16</f>
        <v>0</v>
      </c>
      <c r="D43" s="110">
        <f>'M10'!D16</f>
        <v>0</v>
      </c>
      <c r="E43" s="1">
        <f>'M10'!E16</f>
        <v>1971</v>
      </c>
      <c r="F43" s="1">
        <f>'M10'!F16</f>
        <v>0</v>
      </c>
      <c r="G43" s="110">
        <f>'M10'!G16</f>
        <v>0</v>
      </c>
      <c r="H43" s="111">
        <f>'M10'!H16</f>
        <v>0</v>
      </c>
    </row>
    <row r="44" spans="2:8" ht="14.25">
      <c r="B44" s="117" t="s">
        <v>82</v>
      </c>
      <c r="C44" s="1">
        <f>'M10'!C17</f>
        <v>0</v>
      </c>
      <c r="D44" s="110">
        <f>'M10'!D17</f>
        <v>0</v>
      </c>
      <c r="E44" s="1">
        <f>'M10'!E17</f>
        <v>1971</v>
      </c>
      <c r="F44" s="1">
        <f>'M10'!F17</f>
        <v>0</v>
      </c>
      <c r="G44" s="110">
        <f>'M10'!G17</f>
        <v>0</v>
      </c>
      <c r="H44" s="111">
        <f>'M10'!H17</f>
        <v>0</v>
      </c>
    </row>
    <row r="45" spans="2:8" ht="14.25">
      <c r="B45" s="117" t="s">
        <v>83</v>
      </c>
      <c r="C45" s="1">
        <f>'M10'!C9</f>
        <v>0</v>
      </c>
      <c r="D45" s="110">
        <f>'M10'!D9</f>
        <v>0</v>
      </c>
      <c r="E45" s="1">
        <f>'M10'!E9</f>
        <v>1974</v>
      </c>
      <c r="F45" s="1">
        <f>'M10'!F9</f>
        <v>0</v>
      </c>
      <c r="G45" s="110">
        <f>'M10'!G9</f>
        <v>0</v>
      </c>
      <c r="H45" s="111">
        <f>'M10'!H9</f>
        <v>0</v>
      </c>
    </row>
    <row r="46" spans="2:8" ht="14.25">
      <c r="B46" s="117" t="s">
        <v>84</v>
      </c>
      <c r="C46" s="1">
        <f>'M10'!C12</f>
        <v>0</v>
      </c>
      <c r="D46" s="110">
        <f>'M10'!D12</f>
        <v>0</v>
      </c>
      <c r="E46" s="1">
        <f>'M10'!E12</f>
        <v>1973</v>
      </c>
      <c r="F46" s="1">
        <f>'M10'!F12</f>
        <v>0</v>
      </c>
      <c r="G46" s="110">
        <f>'M10'!G12</f>
        <v>0</v>
      </c>
      <c r="H46" s="111">
        <f>'M10'!H12</f>
        <v>0</v>
      </c>
    </row>
    <row r="47" spans="2:8" ht="14.25">
      <c r="B47" s="117" t="s">
        <v>85</v>
      </c>
      <c r="C47" s="1">
        <f>'M10'!C18</f>
        <v>0</v>
      </c>
      <c r="D47" s="110">
        <f>'M10'!D18</f>
        <v>0</v>
      </c>
      <c r="E47" s="1">
        <f>'M10'!E18</f>
        <v>1972</v>
      </c>
      <c r="F47" s="1">
        <f>'M10'!F18</f>
        <v>0</v>
      </c>
      <c r="G47" s="110">
        <f>'M10'!G18</f>
        <v>0</v>
      </c>
      <c r="H47" s="111">
        <f>'M10'!H18</f>
        <v>0</v>
      </c>
    </row>
    <row r="48" spans="2:8" ht="14.25">
      <c r="B48" s="117" t="s">
        <v>86</v>
      </c>
      <c r="C48" s="1">
        <f>'M10'!C14</f>
        <v>0</v>
      </c>
      <c r="D48" s="110">
        <f>'M10'!D14</f>
        <v>0</v>
      </c>
      <c r="E48" s="1">
        <f>'M10'!E14</f>
        <v>1969</v>
      </c>
      <c r="F48" s="1">
        <f>'M10'!F14</f>
        <v>0</v>
      </c>
      <c r="G48" s="110">
        <f>'M10'!G14</f>
        <v>0</v>
      </c>
      <c r="H48" s="111">
        <f>'M10'!H14</f>
        <v>0</v>
      </c>
    </row>
    <row r="49" spans="2:8" ht="14.25">
      <c r="B49" s="117" t="s">
        <v>87</v>
      </c>
      <c r="C49" s="1">
        <f>'M10'!C13</f>
        <v>0</v>
      </c>
      <c r="D49" s="110">
        <f>'M10'!D13</f>
        <v>0</v>
      </c>
      <c r="E49" s="1">
        <f>'M10'!E13</f>
        <v>1967</v>
      </c>
      <c r="F49" s="1">
        <f>'M10'!F13</f>
        <v>0</v>
      </c>
      <c r="G49" s="110">
        <f>'M10'!G13</f>
        <v>0</v>
      </c>
      <c r="H49" s="111">
        <f>'M10'!H13</f>
        <v>0</v>
      </c>
    </row>
    <row r="50" spans="2:8" ht="14.25">
      <c r="B50" s="117" t="s">
        <v>88</v>
      </c>
      <c r="C50" s="1">
        <f>'M10'!C15</f>
        <v>0</v>
      </c>
      <c r="D50" s="110">
        <f>'M10'!D15</f>
        <v>0</v>
      </c>
      <c r="E50" s="1">
        <f>'M10'!E15</f>
        <v>1968</v>
      </c>
      <c r="F50" s="1">
        <f>'M10'!F15</f>
        <v>0</v>
      </c>
      <c r="G50" s="110">
        <f>'M10'!G15</f>
        <v>0</v>
      </c>
      <c r="H50" s="111">
        <f>'M10'!H15</f>
        <v>0</v>
      </c>
    </row>
    <row r="51" spans="2:8" ht="14.25">
      <c r="B51" s="117" t="s">
        <v>89</v>
      </c>
      <c r="C51" s="1">
        <f>'M10'!C10</f>
        <v>0</v>
      </c>
      <c r="D51" s="110">
        <f>'M10'!D10</f>
        <v>0</v>
      </c>
      <c r="E51" s="1">
        <f>'M10'!E10</f>
        <v>1976</v>
      </c>
      <c r="F51" s="1">
        <f>'M10'!F10</f>
        <v>0</v>
      </c>
      <c r="G51" s="110">
        <f>'M10'!G10</f>
        <v>0</v>
      </c>
      <c r="H51" s="111">
        <f>'M10'!H10</f>
        <v>0</v>
      </c>
    </row>
    <row r="52" spans="2:8" ht="14.25">
      <c r="B52" s="117" t="s">
        <v>90</v>
      </c>
      <c r="C52" s="1">
        <f>'M10'!C7</f>
        <v>107</v>
      </c>
      <c r="D52" s="110">
        <f>'M10'!D7</f>
        <v>0</v>
      </c>
      <c r="E52" s="1">
        <f>'M10'!E7</f>
        <v>1974</v>
      </c>
      <c r="F52" s="1">
        <f>'M10'!F7</f>
        <v>0</v>
      </c>
      <c r="G52" s="110">
        <f>'M10'!G7</f>
        <v>0</v>
      </c>
      <c r="H52" s="111" t="s">
        <v>328</v>
      </c>
    </row>
    <row r="53" spans="2:8" ht="14.25">
      <c r="B53" s="117" t="s">
        <v>91</v>
      </c>
      <c r="C53" s="1">
        <f>'M10'!C5</f>
        <v>0</v>
      </c>
      <c r="D53" s="110">
        <f>'M10'!D5</f>
        <v>0</v>
      </c>
      <c r="E53" s="1">
        <f>'M10'!E5</f>
        <v>1971</v>
      </c>
      <c r="F53" s="1">
        <f>'M10'!F5</f>
        <v>0</v>
      </c>
      <c r="G53" s="110">
        <f>'M10'!G5</f>
        <v>0</v>
      </c>
      <c r="H53" s="111">
        <f>'M10'!H5</f>
        <v>0</v>
      </c>
    </row>
    <row r="54" spans="2:8" ht="14.25">
      <c r="B54" s="117" t="s">
        <v>92</v>
      </c>
      <c r="C54" s="1">
        <f>'M10'!C6</f>
        <v>0</v>
      </c>
      <c r="D54" s="110">
        <f>'M10'!D6</f>
        <v>0</v>
      </c>
      <c r="E54" s="1">
        <f>'M10'!E6</f>
        <v>1972</v>
      </c>
      <c r="F54" s="1">
        <f>'M10'!F6</f>
        <v>0</v>
      </c>
      <c r="G54" s="110">
        <f>'M10'!G6</f>
        <v>0</v>
      </c>
      <c r="H54" s="111">
        <f>'M10'!H6</f>
        <v>0</v>
      </c>
    </row>
    <row r="55" spans="2:8" ht="14.25">
      <c r="B55" s="117" t="s">
        <v>93</v>
      </c>
      <c r="C55" s="1">
        <f>'M10'!C19</f>
        <v>0</v>
      </c>
      <c r="D55" s="110">
        <f>'M10'!D19</f>
        <v>0</v>
      </c>
      <c r="E55" s="1">
        <f>'M10'!E19</f>
        <v>1968</v>
      </c>
      <c r="F55" s="1">
        <f>'M10'!F19</f>
        <v>0</v>
      </c>
      <c r="G55" s="110">
        <f>'M10'!G19</f>
        <v>0</v>
      </c>
      <c r="H55" s="111">
        <f>'M10'!H19</f>
        <v>0</v>
      </c>
    </row>
    <row r="57" ht="14.25">
      <c r="B57" s="112">
        <f>'Z10'!B3</f>
        <v>0</v>
      </c>
    </row>
    <row r="58" spans="2:8" ht="14.25">
      <c r="B58" s="117" t="s">
        <v>1</v>
      </c>
      <c r="C58" s="1">
        <f>'Z10'!C9</f>
        <v>0</v>
      </c>
      <c r="D58" s="110">
        <f>'Z10'!D9</f>
        <v>0</v>
      </c>
      <c r="E58" s="1">
        <f>'Z10'!E9</f>
        <v>1980</v>
      </c>
      <c r="F58" s="1">
        <f>'Z10'!F9</f>
        <v>0</v>
      </c>
      <c r="G58" s="110">
        <f>'Z10'!G9</f>
        <v>0</v>
      </c>
      <c r="H58" s="111">
        <f>'Z10'!H9</f>
        <v>0</v>
      </c>
    </row>
    <row r="59" spans="2:8" ht="14.25">
      <c r="B59" s="117" t="s">
        <v>5</v>
      </c>
      <c r="C59" s="1">
        <f>'Z10'!C8</f>
        <v>0</v>
      </c>
      <c r="D59" s="110">
        <f>'Z10'!D8</f>
        <v>0</v>
      </c>
      <c r="E59" s="1">
        <f>'Z10'!E8</f>
        <v>1973</v>
      </c>
      <c r="F59" s="1">
        <f>'Z10'!F8</f>
        <v>0</v>
      </c>
      <c r="G59" s="110">
        <f>'Z10'!G8</f>
        <v>0</v>
      </c>
      <c r="H59" s="111">
        <f>'Z10'!H8</f>
        <v>0</v>
      </c>
    </row>
    <row r="60" spans="2:8" ht="14.25">
      <c r="B60" s="117" t="s">
        <v>9</v>
      </c>
      <c r="C60" s="1">
        <f>'Z10'!C6</f>
        <v>0</v>
      </c>
      <c r="D60" s="110">
        <f>'Z10'!D6</f>
        <v>0</v>
      </c>
      <c r="E60" s="1">
        <f>'Z10'!E6</f>
        <v>1972</v>
      </c>
      <c r="F60" s="1">
        <f>'Z10'!F6</f>
        <v>0</v>
      </c>
      <c r="G60" s="110">
        <f>'Z10'!G6</f>
        <v>0</v>
      </c>
      <c r="H60" s="111">
        <f>'Z10'!H6</f>
        <v>0</v>
      </c>
    </row>
    <row r="61" spans="2:8" ht="14.25">
      <c r="B61" s="117" t="s">
        <v>82</v>
      </c>
      <c r="C61" s="1">
        <f>'Z10'!C5</f>
        <v>0</v>
      </c>
      <c r="D61" s="110">
        <f>'Z10'!D5</f>
        <v>0</v>
      </c>
      <c r="E61" s="1">
        <f>'Z10'!E5</f>
        <v>1978</v>
      </c>
      <c r="F61" s="1">
        <f>'Z10'!F5</f>
        <v>0</v>
      </c>
      <c r="G61" s="110">
        <f>'Z10'!G5</f>
        <v>0</v>
      </c>
      <c r="H61" s="111">
        <f>'Z10'!H5</f>
        <v>0</v>
      </c>
    </row>
    <row r="62" spans="2:8" ht="14.25">
      <c r="B62" s="117" t="s">
        <v>83</v>
      </c>
      <c r="C62" s="1">
        <f>'Z10'!C7</f>
        <v>82</v>
      </c>
      <c r="D62" s="110">
        <f>'Z10'!D7</f>
        <v>0</v>
      </c>
      <c r="E62" s="1">
        <f>'Z10'!E7</f>
        <v>1980</v>
      </c>
      <c r="F62" s="1">
        <f>'Z10'!F7</f>
        <v>0</v>
      </c>
      <c r="G62" s="110">
        <f>'Z10'!G7</f>
        <v>0</v>
      </c>
      <c r="H62" s="111" t="s">
        <v>329</v>
      </c>
    </row>
    <row r="64" ht="14.25">
      <c r="B64" s="112">
        <f>'M11'!B3</f>
        <v>0</v>
      </c>
    </row>
    <row r="65" spans="2:8" ht="14.25">
      <c r="B65" s="117" t="s">
        <v>1</v>
      </c>
      <c r="C65" s="1">
        <f>'M11'!C11</f>
        <v>0</v>
      </c>
      <c r="D65" s="110">
        <f>'M11'!D11</f>
        <v>0</v>
      </c>
      <c r="E65" s="1">
        <f>'M11'!E11</f>
        <v>1965</v>
      </c>
      <c r="F65" s="1">
        <f>'M11'!F11</f>
        <v>0</v>
      </c>
      <c r="G65" s="110">
        <f>'M11'!G11</f>
        <v>0</v>
      </c>
      <c r="H65" s="111">
        <f>'M11'!H11</f>
        <v>0</v>
      </c>
    </row>
    <row r="66" spans="2:8" ht="14.25">
      <c r="B66" s="117" t="s">
        <v>5</v>
      </c>
      <c r="C66" s="1">
        <f>'M11'!C5</f>
        <v>0</v>
      </c>
      <c r="D66" s="110">
        <f>'M11'!D5</f>
        <v>0</v>
      </c>
      <c r="E66" s="1">
        <f>'M11'!E5</f>
        <v>1962</v>
      </c>
      <c r="F66" s="1">
        <f>'M11'!F5</f>
        <v>0</v>
      </c>
      <c r="G66" s="110">
        <f>'M11'!G5</f>
        <v>0</v>
      </c>
      <c r="H66" s="111">
        <f>'M11'!H5</f>
        <v>0</v>
      </c>
    </row>
    <row r="67" spans="2:8" ht="14.25">
      <c r="B67" s="117" t="s">
        <v>9</v>
      </c>
      <c r="C67" s="1">
        <f>'M11'!C7</f>
        <v>0</v>
      </c>
      <c r="D67" s="110">
        <f>'M11'!D7</f>
        <v>0</v>
      </c>
      <c r="E67" s="1">
        <f>'M11'!E7</f>
        <v>1964</v>
      </c>
      <c r="F67" s="1">
        <f>'M11'!F7</f>
        <v>0</v>
      </c>
      <c r="G67" s="110">
        <f>'M11'!G7</f>
        <v>0</v>
      </c>
      <c r="H67" s="111">
        <f>'M11'!H7</f>
        <v>0</v>
      </c>
    </row>
    <row r="68" spans="2:8" ht="14.25">
      <c r="B68" s="117" t="s">
        <v>82</v>
      </c>
      <c r="C68" s="1">
        <f>'M11'!C15</f>
        <v>0</v>
      </c>
      <c r="D68" s="110">
        <f>'M11'!D15</f>
        <v>0</v>
      </c>
      <c r="E68" s="1">
        <f>'M11'!E15</f>
        <v>1961</v>
      </c>
      <c r="F68" s="1">
        <f>'M11'!F15</f>
        <v>0</v>
      </c>
      <c r="G68" s="110">
        <f>'M11'!G15</f>
        <v>0</v>
      </c>
      <c r="H68" s="111">
        <f>'M11'!H15</f>
        <v>0</v>
      </c>
    </row>
    <row r="69" spans="2:8" ht="14.25">
      <c r="B69" s="117" t="s">
        <v>83</v>
      </c>
      <c r="C69" s="1">
        <f>'M11'!C10</f>
        <v>0</v>
      </c>
      <c r="D69" s="110">
        <f>'M11'!D10</f>
        <v>0</v>
      </c>
      <c r="E69" s="1">
        <f>'M11'!E10</f>
        <v>1958</v>
      </c>
      <c r="F69" s="1">
        <f>'M11'!F10</f>
        <v>0</v>
      </c>
      <c r="G69" s="110">
        <f>'M11'!G10</f>
        <v>0</v>
      </c>
      <c r="H69" s="111">
        <f>'M11'!H10</f>
        <v>0</v>
      </c>
    </row>
    <row r="70" spans="2:8" ht="14.25">
      <c r="B70" s="117" t="s">
        <v>84</v>
      </c>
      <c r="C70" s="1">
        <f>'M11'!C9</f>
        <v>0</v>
      </c>
      <c r="D70" s="110">
        <f>'M11'!D9</f>
        <v>0</v>
      </c>
      <c r="E70" s="1">
        <f>'M11'!E9</f>
        <v>1958</v>
      </c>
      <c r="F70" s="1">
        <f>'M11'!F9</f>
        <v>0</v>
      </c>
      <c r="G70" s="110">
        <f>'M11'!G9</f>
        <v>0</v>
      </c>
      <c r="H70" s="111">
        <f>'M11'!H9</f>
        <v>0</v>
      </c>
    </row>
    <row r="71" spans="2:8" ht="14.25">
      <c r="B71" s="117" t="s">
        <v>85</v>
      </c>
      <c r="C71" s="1">
        <f>'M11'!C8</f>
        <v>0</v>
      </c>
      <c r="D71" s="110">
        <f>'M11'!D8</f>
        <v>0</v>
      </c>
      <c r="E71" s="1">
        <f>'M11'!E8</f>
        <v>1962</v>
      </c>
      <c r="F71" s="1">
        <f>'M11'!F8</f>
        <v>0</v>
      </c>
      <c r="G71" s="110">
        <f>'M11'!G8</f>
        <v>0</v>
      </c>
      <c r="H71" s="111">
        <f>'M11'!H8</f>
        <v>0</v>
      </c>
    </row>
    <row r="72" spans="2:8" ht="14.25">
      <c r="B72" s="117" t="s">
        <v>86</v>
      </c>
      <c r="C72" s="1">
        <f>'M11'!C6</f>
        <v>0</v>
      </c>
      <c r="D72" s="110">
        <f>'M11'!D6</f>
        <v>0</v>
      </c>
      <c r="E72" s="1">
        <f>'M11'!E6</f>
        <v>1957</v>
      </c>
      <c r="F72" s="1">
        <f>'M11'!F6</f>
        <v>0</v>
      </c>
      <c r="G72" s="110">
        <f>'M11'!G6</f>
        <v>0</v>
      </c>
      <c r="H72" s="111">
        <f>'M11'!H6</f>
        <v>0</v>
      </c>
    </row>
    <row r="73" spans="2:8" ht="14.25">
      <c r="B73" s="117" t="s">
        <v>87</v>
      </c>
      <c r="C73" s="1">
        <f>'M11'!C14</f>
        <v>0</v>
      </c>
      <c r="D73" s="110">
        <f>'M11'!D14</f>
        <v>0</v>
      </c>
      <c r="E73" s="1">
        <f>'M11'!E14</f>
        <v>1957</v>
      </c>
      <c r="F73" s="1">
        <f>'M11'!F14</f>
        <v>0</v>
      </c>
      <c r="G73" s="110">
        <f>'M11'!G14</f>
        <v>0</v>
      </c>
      <c r="H73" s="111" t="s">
        <v>330</v>
      </c>
    </row>
    <row r="74" spans="2:8" ht="14.25">
      <c r="B74" s="117" t="s">
        <v>88</v>
      </c>
      <c r="C74" s="1">
        <f>'M11'!C16</f>
        <v>0</v>
      </c>
      <c r="D74" s="110">
        <f>'M11'!D16</f>
        <v>0</v>
      </c>
      <c r="E74" s="1">
        <f>'M11'!E16</f>
        <v>1958</v>
      </c>
      <c r="F74" s="1">
        <f>'M11'!F16</f>
        <v>0</v>
      </c>
      <c r="G74" s="110">
        <f>'M11'!G16</f>
        <v>0</v>
      </c>
      <c r="H74" s="111">
        <f>'M11'!H16</f>
        <v>0</v>
      </c>
    </row>
    <row r="75" spans="2:8" ht="14.25">
      <c r="B75" s="117" t="s">
        <v>89</v>
      </c>
      <c r="C75" s="1">
        <f>'M11'!C12</f>
        <v>0</v>
      </c>
      <c r="D75" s="110">
        <f>'M11'!D12</f>
        <v>0</v>
      </c>
      <c r="E75" s="1">
        <f>'M11'!E12</f>
        <v>1961</v>
      </c>
      <c r="F75" s="1">
        <f>'M11'!F12</f>
        <v>0</v>
      </c>
      <c r="G75" s="110">
        <f>'M11'!G12</f>
        <v>0</v>
      </c>
      <c r="H75" s="111">
        <f>'M11'!H12</f>
        <v>0</v>
      </c>
    </row>
    <row r="76" spans="2:8" ht="14.25">
      <c r="B76" s="117" t="s">
        <v>90</v>
      </c>
      <c r="C76" s="1">
        <f>'M11'!C13</f>
        <v>0</v>
      </c>
      <c r="D76" s="110">
        <f>'M11'!D13</f>
        <v>0</v>
      </c>
      <c r="E76" s="1">
        <f>'M11'!E13</f>
        <v>1966</v>
      </c>
      <c r="F76" s="1">
        <f>'M11'!F13</f>
        <v>0</v>
      </c>
      <c r="G76" s="110">
        <f>'M11'!G13</f>
        <v>0</v>
      </c>
      <c r="H76" s="111">
        <f>'M11'!H13</f>
        <v>0</v>
      </c>
    </row>
    <row r="78" ht="14.25">
      <c r="B78" s="112">
        <f>'Z11'!B3</f>
        <v>0</v>
      </c>
    </row>
    <row r="79" spans="2:8" ht="14.25">
      <c r="B79" s="117" t="s">
        <v>1</v>
      </c>
      <c r="C79" s="1">
        <f>'Z11'!C7</f>
        <v>277</v>
      </c>
      <c r="D79" s="110">
        <f>'Z11'!D7</f>
        <v>0</v>
      </c>
      <c r="E79" s="1">
        <f>'Z11'!E7</f>
        <v>1964</v>
      </c>
      <c r="F79" s="1">
        <f>'Z11'!F7</f>
        <v>0</v>
      </c>
      <c r="G79" s="110">
        <f>'Z11'!G7</f>
        <v>0</v>
      </c>
      <c r="H79" s="111" t="s">
        <v>331</v>
      </c>
    </row>
    <row r="80" spans="2:8" ht="14.25">
      <c r="B80" s="117" t="s">
        <v>5</v>
      </c>
      <c r="C80" s="1">
        <f>'Z11'!C8</f>
        <v>278</v>
      </c>
      <c r="D80" s="110">
        <f>'Z11'!D8</f>
        <v>0</v>
      </c>
      <c r="E80" s="1">
        <f>'Z11'!E8</f>
        <v>1965</v>
      </c>
      <c r="F80" s="1">
        <f>'Z11'!F8</f>
        <v>0</v>
      </c>
      <c r="G80" s="110">
        <f>'Z11'!G8</f>
        <v>0</v>
      </c>
      <c r="H80" s="111" t="s">
        <v>332</v>
      </c>
    </row>
    <row r="81" spans="2:8" ht="14.25">
      <c r="B81" s="117" t="s">
        <v>9</v>
      </c>
      <c r="C81" s="1">
        <f>'Z11'!C5</f>
        <v>0</v>
      </c>
      <c r="D81" s="110">
        <f>'Z11'!D5</f>
        <v>0</v>
      </c>
      <c r="E81" s="1">
        <f>'Z11'!E5</f>
        <v>1969</v>
      </c>
      <c r="F81" s="1">
        <f>'Z11'!F5</f>
        <v>0</v>
      </c>
      <c r="G81" s="110">
        <f>'Z11'!G5</f>
        <v>0</v>
      </c>
      <c r="H81" s="111">
        <f>'Z11'!H5</f>
        <v>0</v>
      </c>
    </row>
    <row r="82" spans="2:8" ht="14.25">
      <c r="B82" s="117" t="s">
        <v>82</v>
      </c>
      <c r="C82" s="1">
        <f>'Z11'!C6</f>
        <v>0</v>
      </c>
      <c r="D82" s="110">
        <f>'Z11'!D6</f>
        <v>0</v>
      </c>
      <c r="E82" s="1">
        <f>'Z11'!E6</f>
        <v>1962</v>
      </c>
      <c r="F82" s="1">
        <f>'Z11'!F6</f>
        <v>0</v>
      </c>
      <c r="G82" s="110">
        <f>'Z11'!G6</f>
        <v>0</v>
      </c>
      <c r="H82" s="111">
        <f>'Z11'!H6</f>
        <v>0</v>
      </c>
    </row>
    <row r="83" spans="2:8" ht="14.25">
      <c r="B83" s="117" t="s">
        <v>83</v>
      </c>
      <c r="C83" s="1">
        <f>'Z11'!C9</f>
        <v>280</v>
      </c>
      <c r="D83" s="110">
        <f>'Z11'!D9</f>
        <v>0</v>
      </c>
      <c r="E83" s="1">
        <f>'Z11'!E9</f>
        <v>1966</v>
      </c>
      <c r="F83" s="1">
        <f>'Z11'!F9</f>
        <v>0</v>
      </c>
      <c r="G83" s="110">
        <f>'Z11'!G9</f>
        <v>0</v>
      </c>
      <c r="H83" s="111" t="s">
        <v>333</v>
      </c>
    </row>
    <row r="85" ht="14.25">
      <c r="B85" s="112">
        <f>'M12'!B3</f>
        <v>0</v>
      </c>
    </row>
    <row r="86" spans="2:8" ht="14.25">
      <c r="B86" s="117" t="s">
        <v>1</v>
      </c>
      <c r="C86" s="1">
        <f>'M12'!C6</f>
        <v>0</v>
      </c>
      <c r="D86" s="110">
        <f>'M12'!D6</f>
        <v>0</v>
      </c>
      <c r="E86" s="1">
        <f>'M12'!E6</f>
        <v>1948</v>
      </c>
      <c r="F86" s="1">
        <f>'M12'!F6</f>
        <v>0</v>
      </c>
      <c r="G86" s="110">
        <f>'M12'!G6</f>
        <v>0</v>
      </c>
      <c r="H86" s="111">
        <f>'M12'!H6</f>
        <v>0</v>
      </c>
    </row>
    <row r="87" spans="2:8" ht="14.25">
      <c r="B87" s="117" t="s">
        <v>5</v>
      </c>
      <c r="C87" s="1">
        <f>'M12'!C5</f>
        <v>0</v>
      </c>
      <c r="D87" s="110">
        <f>'M12'!D5</f>
        <v>0</v>
      </c>
      <c r="E87" s="1">
        <f>'M12'!E5</f>
        <v>1953</v>
      </c>
      <c r="F87" s="1">
        <f>'M12'!F5</f>
        <v>0</v>
      </c>
      <c r="G87" s="110">
        <f>'M12'!G5</f>
        <v>0</v>
      </c>
      <c r="H87" s="111">
        <f>'M12'!H5</f>
        <v>0</v>
      </c>
    </row>
    <row r="88" spans="2:8" ht="14.25">
      <c r="B88" s="117" t="s">
        <v>9</v>
      </c>
      <c r="C88" s="1">
        <f>'M12'!C10</f>
        <v>0</v>
      </c>
      <c r="D88" s="110">
        <f>'M12'!D10</f>
        <v>0</v>
      </c>
      <c r="E88" s="1">
        <f>'M12'!E10</f>
        <v>1954</v>
      </c>
      <c r="F88" s="1">
        <f>'M12'!F10</f>
        <v>0</v>
      </c>
      <c r="G88" s="110">
        <f>'M12'!G10</f>
        <v>0</v>
      </c>
      <c r="H88" s="111">
        <f>'M12'!H10</f>
        <v>0</v>
      </c>
    </row>
    <row r="89" spans="2:8" ht="14.25">
      <c r="B89" s="117" t="s">
        <v>82</v>
      </c>
      <c r="C89" s="1">
        <f>'M12'!C7</f>
        <v>0</v>
      </c>
      <c r="D89" s="110">
        <f>'M12'!D7</f>
        <v>0</v>
      </c>
      <c r="E89" s="1">
        <f>'M12'!E7</f>
        <v>1948</v>
      </c>
      <c r="F89" s="1">
        <f>'M12'!F7</f>
        <v>0</v>
      </c>
      <c r="G89" s="110">
        <f>'M12'!G7</f>
        <v>0</v>
      </c>
      <c r="H89" s="111">
        <f>'M12'!H7</f>
        <v>0</v>
      </c>
    </row>
    <row r="90" spans="2:8" ht="14.25">
      <c r="B90" s="117" t="s">
        <v>83</v>
      </c>
      <c r="C90" s="1">
        <f>'M12'!C9</f>
        <v>0</v>
      </c>
      <c r="D90" s="110">
        <f>'M12'!D9</f>
        <v>0</v>
      </c>
      <c r="E90" s="1">
        <f>'M12'!E9</f>
        <v>1951</v>
      </c>
      <c r="F90" s="1">
        <f>'M12'!F9</f>
        <v>0</v>
      </c>
      <c r="G90" s="110">
        <f>'M12'!G9</f>
        <v>0</v>
      </c>
      <c r="H90" s="111" t="s">
        <v>334</v>
      </c>
    </row>
    <row r="91" spans="2:8" ht="14.25">
      <c r="B91" s="117" t="s">
        <v>84</v>
      </c>
      <c r="C91" s="1">
        <f>'M12'!C8</f>
        <v>0</v>
      </c>
      <c r="D91" s="110">
        <f>'M12'!D8</f>
        <v>0</v>
      </c>
      <c r="E91" s="1">
        <f>'M12'!E8</f>
        <v>1951</v>
      </c>
      <c r="F91" s="1">
        <f>'M12'!F8</f>
        <v>0</v>
      </c>
      <c r="G91" s="110">
        <f>'M12'!G8</f>
        <v>0</v>
      </c>
      <c r="H91" s="111" t="s">
        <v>335</v>
      </c>
    </row>
    <row r="93" ht="14.25">
      <c r="B93" s="112">
        <f>'Z12'!B3</f>
        <v>0</v>
      </c>
    </row>
    <row r="94" spans="2:8" ht="14.25">
      <c r="B94" s="117" t="s">
        <v>1</v>
      </c>
      <c r="C94" s="1">
        <f>'Z12'!C5</f>
        <v>0</v>
      </c>
      <c r="D94" s="110">
        <f>'Z12'!D5</f>
        <v>0</v>
      </c>
      <c r="E94" s="1">
        <f>'Z12'!E5</f>
        <v>1954</v>
      </c>
      <c r="F94" s="1">
        <f>'Z12'!F5</f>
        <v>0</v>
      </c>
      <c r="G94" s="110">
        <f>'Z12'!G5</f>
        <v>0</v>
      </c>
      <c r="H94" s="111">
        <f>'Z12'!H5</f>
        <v>0</v>
      </c>
    </row>
    <row r="95" spans="2:8" ht="14.25">
      <c r="B95" s="117" t="s">
        <v>5</v>
      </c>
      <c r="C95" s="1">
        <f>'Z12'!C6</f>
        <v>0</v>
      </c>
      <c r="D95" s="110">
        <f>'Z12'!D6</f>
        <v>0</v>
      </c>
      <c r="E95" s="1">
        <f>'Z12'!E6</f>
        <v>1955</v>
      </c>
      <c r="F95" s="1">
        <f>'Z12'!F6</f>
        <v>0</v>
      </c>
      <c r="G95" s="110">
        <f>'Z12'!G6</f>
        <v>0</v>
      </c>
      <c r="H95" s="111">
        <f>'Z12'!H6</f>
        <v>0</v>
      </c>
    </row>
    <row r="97" ht="14.25">
      <c r="B97" s="112">
        <f>'M13'!B3</f>
        <v>0</v>
      </c>
    </row>
    <row r="98" spans="2:8" ht="14.25">
      <c r="B98" s="117" t="s">
        <v>1</v>
      </c>
      <c r="C98" s="1">
        <f>'M13'!C7</f>
        <v>0</v>
      </c>
      <c r="D98" s="110">
        <f>'M13'!D7</f>
        <v>0</v>
      </c>
      <c r="E98" s="1">
        <f>'M13'!E7</f>
        <v>1946</v>
      </c>
      <c r="F98" s="1">
        <f>'M13'!F7</f>
        <v>0</v>
      </c>
      <c r="G98" s="110">
        <f>'M13'!G7</f>
        <v>0</v>
      </c>
      <c r="H98" s="111">
        <f>'M13'!H7</f>
        <v>0</v>
      </c>
    </row>
    <row r="99" spans="2:8" ht="14.25">
      <c r="B99" s="117" t="s">
        <v>5</v>
      </c>
      <c r="C99" s="1">
        <f>'M13'!C5</f>
        <v>0</v>
      </c>
      <c r="D99" s="110">
        <f>'M13'!D5</f>
        <v>0</v>
      </c>
      <c r="E99" s="1">
        <f>'M13'!E5</f>
        <v>1944</v>
      </c>
      <c r="F99" s="1">
        <f>'M13'!F5</f>
        <v>0</v>
      </c>
      <c r="G99" s="110">
        <f>'M13'!G5</f>
        <v>0</v>
      </c>
      <c r="H99" s="111">
        <f>'M13'!H5</f>
        <v>0</v>
      </c>
    </row>
    <row r="100" spans="2:8" ht="14.25">
      <c r="B100" s="117" t="s">
        <v>9</v>
      </c>
      <c r="C100" s="1">
        <f>'M13'!C6</f>
        <v>0</v>
      </c>
      <c r="D100" s="110">
        <f>'M13'!D6</f>
        <v>0</v>
      </c>
      <c r="E100" s="1">
        <f>'M13'!E6</f>
        <v>1944</v>
      </c>
      <c r="F100" s="1">
        <f>'M13'!F6</f>
        <v>0</v>
      </c>
      <c r="G100" s="110">
        <f>'M13'!G6</f>
        <v>0</v>
      </c>
      <c r="H100" s="111">
        <f>'M13'!H6</f>
        <v>0</v>
      </c>
    </row>
    <row r="102" spans="2:8" ht="14.25">
      <c r="B102" s="118" t="s">
        <v>109</v>
      </c>
      <c r="D102" s="84">
        <f>'Kateg.'!$H$3</f>
        <v>42686</v>
      </c>
      <c r="E102"/>
      <c r="G102" s="9" t="s">
        <v>110</v>
      </c>
      <c r="H102" s="93"/>
    </row>
    <row r="103" spans="3:8" ht="14.25">
      <c r="C103"/>
      <c r="E103"/>
      <c r="H103" s="93"/>
    </row>
    <row r="104" spans="3:8" ht="14.25">
      <c r="C104"/>
      <c r="E104"/>
      <c r="G104" s="9" t="s">
        <v>111</v>
      </c>
      <c r="H104" s="93"/>
    </row>
  </sheetData>
  <sheetProtection selectLockedCells="1" selectUnlockedCells="1"/>
  <autoFilter ref="B3:H8"/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J38"/>
  <sheetViews>
    <sheetView workbookViewId="0" topLeftCell="A1">
      <selection activeCell="B3" sqref="B3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3" width="10.375" style="0" customWidth="1"/>
    <col min="4" max="4" width="17.00390625" style="0" customWidth="1"/>
    <col min="5" max="6" width="11.50390625" style="0" customWidth="1"/>
    <col min="7" max="7" width="29.375" style="0" customWidth="1"/>
    <col min="8" max="8" width="16.25390625" style="0" customWidth="1"/>
    <col min="9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22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10" ht="18.75" customHeight="1">
      <c r="B5" s="55" t="s">
        <v>1</v>
      </c>
      <c r="C5" s="56"/>
      <c r="D5" s="57"/>
      <c r="E5" s="58"/>
      <c r="F5" s="59">
        <f>IF(E5="","",VLOOKUP(E5,'Kateg.'!$J$7:$K$19,2,TRUE))</f>
        <v>0</v>
      </c>
      <c r="G5" s="60"/>
      <c r="H5" s="61"/>
      <c r="J5" s="62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  <v>0</v>
      </c>
      <c r="G6" s="67"/>
      <c r="H6" s="68"/>
    </row>
    <row r="7" spans="2:8" ht="18.75" customHeight="1">
      <c r="B7" s="69" t="s">
        <v>9</v>
      </c>
      <c r="C7" s="70"/>
      <c r="D7" s="71"/>
      <c r="E7" s="72"/>
      <c r="F7" s="59">
        <f>IF(E7="","",VLOOKUP(E7,'Kateg.'!$J$7:$K$19,2,TRUE))</f>
        <v>0</v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  <v>0</v>
      </c>
      <c r="G8" s="67"/>
      <c r="H8" s="73"/>
    </row>
    <row r="9" spans="2:8" ht="18.75" customHeight="1">
      <c r="B9" s="69" t="s">
        <v>83</v>
      </c>
      <c r="C9" s="64"/>
      <c r="D9" s="71"/>
      <c r="E9" s="66"/>
      <c r="F9" s="59">
        <f>IF(E9="","",VLOOKUP(E9,'Kateg.'!$J$7:$K$19,2,TRUE))</f>
        <v>0</v>
      </c>
      <c r="G9" s="67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  <v>0</v>
      </c>
      <c r="G10" s="74"/>
      <c r="H10" s="73"/>
    </row>
    <row r="11" spans="2:8" ht="18.75" customHeight="1">
      <c r="B11" s="69" t="s">
        <v>85</v>
      </c>
      <c r="C11" s="70"/>
      <c r="D11" s="71"/>
      <c r="E11" s="72"/>
      <c r="F11" s="59">
        <f>IF(E11="","",VLOOKUP(E11,'Kateg.'!$J$7:$K$19,2,TRUE))</f>
        <v>0</v>
      </c>
      <c r="G11" s="74"/>
      <c r="H11" s="68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  <v>0</v>
      </c>
      <c r="G12" s="74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  <v>0</v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  <v>0</v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IF(E15="","",VLOOKUP(E15,'Kateg.'!$J$7:$K$19,2,TRUE))</f>
        <v>0</v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18"/>
  <dimension ref="A1:G142"/>
  <sheetViews>
    <sheetView workbookViewId="0" topLeftCell="A10">
      <selection activeCell="B22" sqref="B22"/>
    </sheetView>
  </sheetViews>
  <sheetFormatPr defaultColWidth="9.00390625" defaultRowHeight="12.75"/>
  <cols>
    <col min="1" max="1" width="5.75390625" style="1" customWidth="1"/>
    <col min="2" max="2" width="10.00390625" style="93" customWidth="1"/>
    <col min="3" max="3" width="20.75390625" style="93" customWidth="1"/>
    <col min="4" max="4" width="12.875" style="0" customWidth="1"/>
    <col min="5" max="5" width="5.75390625" style="1" customWidth="1"/>
    <col min="6" max="6" width="10.00390625" style="0" customWidth="1"/>
    <col min="7" max="7" width="20.625" style="0" customWidth="1"/>
    <col min="8" max="8" width="1.37890625" style="0" customWidth="1"/>
  </cols>
  <sheetData>
    <row r="1" spans="1:5" ht="26.25" customHeight="1">
      <c r="A1" s="119"/>
      <c r="E1" s="119"/>
    </row>
    <row r="3" spans="1:7" s="83" customFormat="1" ht="14.25">
      <c r="A3" s="120" t="s">
        <v>336</v>
      </c>
      <c r="B3" s="121" t="s">
        <v>337</v>
      </c>
      <c r="C3" s="122" t="s">
        <v>81</v>
      </c>
      <c r="D3" s="123"/>
      <c r="E3" s="120" t="s">
        <v>336</v>
      </c>
      <c r="F3" s="124" t="s">
        <v>337</v>
      </c>
      <c r="G3" s="125" t="s">
        <v>81</v>
      </c>
    </row>
    <row r="4" spans="1:7" ht="23.25" customHeight="1">
      <c r="A4" s="18" t="s">
        <v>1</v>
      </c>
      <c r="B4" s="126" t="s">
        <v>152</v>
      </c>
      <c r="C4" s="127" t="s">
        <v>338</v>
      </c>
      <c r="D4">
        <f aca="true" t="shared" si="0" ref="D4:D142">COUNTIF($B$1:$B$200,B4)</f>
        <v>1</v>
      </c>
      <c r="E4" s="18" t="s">
        <v>1</v>
      </c>
      <c r="F4" s="128"/>
      <c r="G4" s="22"/>
    </row>
    <row r="5" spans="1:7" ht="23.25" customHeight="1">
      <c r="A5" s="18" t="s">
        <v>5</v>
      </c>
      <c r="B5" s="126" t="s">
        <v>178</v>
      </c>
      <c r="C5" s="127" t="s">
        <v>339</v>
      </c>
      <c r="D5">
        <f t="shared" si="0"/>
        <v>1</v>
      </c>
      <c r="E5" s="18" t="s">
        <v>5</v>
      </c>
      <c r="F5" s="128"/>
      <c r="G5" s="22"/>
    </row>
    <row r="6" spans="1:7" ht="23.25" customHeight="1">
      <c r="A6" s="18" t="s">
        <v>9</v>
      </c>
      <c r="B6" s="126" t="s">
        <v>140</v>
      </c>
      <c r="C6" s="127" t="s">
        <v>340</v>
      </c>
      <c r="D6">
        <f t="shared" si="0"/>
        <v>1</v>
      </c>
      <c r="E6" s="18" t="s">
        <v>9</v>
      </c>
      <c r="F6" s="128"/>
      <c r="G6" s="22"/>
    </row>
    <row r="7" spans="1:7" ht="23.25" customHeight="1">
      <c r="A7" s="18" t="s">
        <v>82</v>
      </c>
      <c r="B7" s="126" t="s">
        <v>118</v>
      </c>
      <c r="C7" s="127" t="s">
        <v>341</v>
      </c>
      <c r="D7">
        <f t="shared" si="0"/>
        <v>1</v>
      </c>
      <c r="E7" s="18" t="s">
        <v>82</v>
      </c>
      <c r="F7" s="128"/>
      <c r="G7" s="22"/>
    </row>
    <row r="8" spans="1:7" ht="23.25" customHeight="1">
      <c r="A8" s="36" t="s">
        <v>83</v>
      </c>
      <c r="B8" s="129" t="s">
        <v>342</v>
      </c>
      <c r="C8" s="130" t="s">
        <v>327</v>
      </c>
      <c r="D8">
        <f t="shared" si="0"/>
        <v>1</v>
      </c>
      <c r="E8" s="36" t="s">
        <v>83</v>
      </c>
      <c r="F8" s="131"/>
      <c r="G8" s="40"/>
    </row>
    <row r="9" spans="1:7" ht="23.25" customHeight="1">
      <c r="A9" s="18" t="s">
        <v>84</v>
      </c>
      <c r="B9" s="126" t="s">
        <v>202</v>
      </c>
      <c r="C9" s="127" t="s">
        <v>343</v>
      </c>
      <c r="D9">
        <f t="shared" si="0"/>
        <v>1</v>
      </c>
      <c r="E9" s="18" t="s">
        <v>84</v>
      </c>
      <c r="F9" s="128"/>
      <c r="G9" s="22"/>
    </row>
    <row r="10" spans="1:7" ht="23.25" customHeight="1">
      <c r="A10" s="18" t="s">
        <v>85</v>
      </c>
      <c r="B10" s="126" t="s">
        <v>137</v>
      </c>
      <c r="C10" s="127" t="s">
        <v>344</v>
      </c>
      <c r="D10">
        <f t="shared" si="0"/>
        <v>1</v>
      </c>
      <c r="E10" s="18" t="s">
        <v>85</v>
      </c>
      <c r="F10" s="128"/>
      <c r="G10" s="22"/>
    </row>
    <row r="11" spans="1:7" ht="23.25" customHeight="1">
      <c r="A11" s="18" t="s">
        <v>86</v>
      </c>
      <c r="B11" s="126" t="s">
        <v>121</v>
      </c>
      <c r="C11" s="127" t="s">
        <v>345</v>
      </c>
      <c r="D11">
        <f t="shared" si="0"/>
        <v>1</v>
      </c>
      <c r="E11" s="18" t="s">
        <v>86</v>
      </c>
      <c r="F11" s="128"/>
      <c r="G11" s="22"/>
    </row>
    <row r="12" spans="1:7" ht="23.25" customHeight="1">
      <c r="A12" s="18" t="s">
        <v>87</v>
      </c>
      <c r="B12" s="126" t="s">
        <v>175</v>
      </c>
      <c r="C12" s="127" t="s">
        <v>346</v>
      </c>
      <c r="D12">
        <f t="shared" si="0"/>
        <v>1</v>
      </c>
      <c r="E12" s="18" t="s">
        <v>87</v>
      </c>
      <c r="F12" s="128"/>
      <c r="G12" s="22"/>
    </row>
    <row r="13" spans="1:7" ht="23.25" customHeight="1">
      <c r="A13" s="36" t="s">
        <v>88</v>
      </c>
      <c r="B13" s="129" t="s">
        <v>347</v>
      </c>
      <c r="C13" s="130" t="s">
        <v>324</v>
      </c>
      <c r="D13">
        <f t="shared" si="0"/>
        <v>1</v>
      </c>
      <c r="E13" s="36" t="s">
        <v>88</v>
      </c>
      <c r="F13" s="131"/>
      <c r="G13" s="40"/>
    </row>
    <row r="14" spans="1:7" ht="23.25" customHeight="1">
      <c r="A14" s="18" t="s">
        <v>89</v>
      </c>
      <c r="B14" s="126" t="s">
        <v>149</v>
      </c>
      <c r="C14" s="127" t="s">
        <v>348</v>
      </c>
      <c r="D14">
        <f t="shared" si="0"/>
        <v>1</v>
      </c>
      <c r="E14" s="18" t="s">
        <v>89</v>
      </c>
      <c r="F14" s="128"/>
      <c r="G14" s="22"/>
    </row>
    <row r="15" spans="1:7" ht="23.25" customHeight="1">
      <c r="A15" s="18" t="s">
        <v>90</v>
      </c>
      <c r="B15" s="126" t="s">
        <v>253</v>
      </c>
      <c r="C15" s="127" t="s">
        <v>349</v>
      </c>
      <c r="D15">
        <f t="shared" si="0"/>
        <v>1</v>
      </c>
      <c r="E15" s="18" t="s">
        <v>90</v>
      </c>
      <c r="F15" s="128"/>
      <c r="G15" s="22"/>
    </row>
    <row r="16" spans="1:7" ht="23.25" customHeight="1">
      <c r="A16" s="18" t="s">
        <v>91</v>
      </c>
      <c r="B16" s="126" t="s">
        <v>215</v>
      </c>
      <c r="C16" s="127" t="s">
        <v>350</v>
      </c>
      <c r="D16">
        <f t="shared" si="0"/>
        <v>1</v>
      </c>
      <c r="E16" s="18" t="s">
        <v>91</v>
      </c>
      <c r="F16" s="128"/>
      <c r="G16" s="22"/>
    </row>
    <row r="17" spans="1:7" ht="23.25" customHeight="1">
      <c r="A17" s="18" t="s">
        <v>92</v>
      </c>
      <c r="B17" s="126" t="s">
        <v>112</v>
      </c>
      <c r="C17" s="127" t="s">
        <v>351</v>
      </c>
      <c r="D17">
        <f t="shared" si="0"/>
        <v>1</v>
      </c>
      <c r="E17" s="18" t="s">
        <v>92</v>
      </c>
      <c r="F17" s="128"/>
      <c r="G17" s="22"/>
    </row>
    <row r="18" spans="1:7" ht="23.25" customHeight="1">
      <c r="A18" s="36" t="s">
        <v>93</v>
      </c>
      <c r="B18" s="129" t="s">
        <v>172</v>
      </c>
      <c r="C18" s="130" t="s">
        <v>352</v>
      </c>
      <c r="D18">
        <f t="shared" si="0"/>
        <v>1</v>
      </c>
      <c r="E18" s="36" t="s">
        <v>93</v>
      </c>
      <c r="F18" s="131"/>
      <c r="G18" s="40"/>
    </row>
    <row r="19" spans="1:7" ht="23.25" customHeight="1">
      <c r="A19" s="18" t="s">
        <v>94</v>
      </c>
      <c r="B19" s="126" t="s">
        <v>146</v>
      </c>
      <c r="C19" s="127" t="s">
        <v>353</v>
      </c>
      <c r="D19">
        <f t="shared" si="0"/>
        <v>1</v>
      </c>
      <c r="E19" s="18" t="s">
        <v>94</v>
      </c>
      <c r="F19" s="128"/>
      <c r="G19" s="22"/>
    </row>
    <row r="20" spans="1:7" ht="23.25" customHeight="1">
      <c r="A20" s="18" t="s">
        <v>95</v>
      </c>
      <c r="B20" s="126" t="s">
        <v>238</v>
      </c>
      <c r="C20" s="127" t="s">
        <v>354</v>
      </c>
      <c r="D20">
        <f t="shared" si="0"/>
        <v>1</v>
      </c>
      <c r="E20" s="18" t="s">
        <v>95</v>
      </c>
      <c r="F20" s="128"/>
      <c r="G20" s="22"/>
    </row>
    <row r="21" spans="1:7" ht="23.25" customHeight="1">
      <c r="A21" s="18" t="s">
        <v>96</v>
      </c>
      <c r="B21" s="126" t="s">
        <v>155</v>
      </c>
      <c r="C21" s="127" t="s">
        <v>355</v>
      </c>
      <c r="D21">
        <f t="shared" si="0"/>
        <v>1</v>
      </c>
      <c r="E21" s="18" t="s">
        <v>96</v>
      </c>
      <c r="F21" s="128"/>
      <c r="G21" s="22"/>
    </row>
    <row r="22" spans="1:7" ht="23.25" customHeight="1">
      <c r="A22" s="18" t="s">
        <v>97</v>
      </c>
      <c r="B22" s="126" t="s">
        <v>143</v>
      </c>
      <c r="C22" s="127" t="s">
        <v>356</v>
      </c>
      <c r="D22">
        <f t="shared" si="0"/>
        <v>1</v>
      </c>
      <c r="E22" s="18" t="s">
        <v>97</v>
      </c>
      <c r="F22" s="128"/>
      <c r="G22" s="22"/>
    </row>
    <row r="23" spans="1:7" ht="23.25" customHeight="1">
      <c r="A23" s="36" t="s">
        <v>98</v>
      </c>
      <c r="B23" s="129" t="s">
        <v>169</v>
      </c>
      <c r="C23" s="130" t="s">
        <v>357</v>
      </c>
      <c r="D23">
        <f t="shared" si="0"/>
        <v>1</v>
      </c>
      <c r="E23" s="36" t="s">
        <v>98</v>
      </c>
      <c r="F23" s="131"/>
      <c r="G23" s="40"/>
    </row>
    <row r="24" spans="1:7" ht="23.25" customHeight="1">
      <c r="A24" s="18" t="s">
        <v>99</v>
      </c>
      <c r="B24" s="126" t="s">
        <v>358</v>
      </c>
      <c r="C24" s="127" t="s">
        <v>325</v>
      </c>
      <c r="D24">
        <f t="shared" si="0"/>
        <v>1</v>
      </c>
      <c r="E24" s="18" t="s">
        <v>99</v>
      </c>
      <c r="F24" s="128"/>
      <c r="G24" s="22"/>
    </row>
    <row r="25" spans="1:7" ht="23.25" customHeight="1">
      <c r="A25" s="18" t="s">
        <v>100</v>
      </c>
      <c r="B25" s="126" t="s">
        <v>359</v>
      </c>
      <c r="C25" s="127" t="s">
        <v>326</v>
      </c>
      <c r="D25">
        <f t="shared" si="0"/>
        <v>1</v>
      </c>
      <c r="E25" s="18" t="s">
        <v>100</v>
      </c>
      <c r="F25" s="128"/>
      <c r="G25" s="22"/>
    </row>
    <row r="26" spans="1:7" ht="23.25" customHeight="1">
      <c r="A26" s="18" t="s">
        <v>101</v>
      </c>
      <c r="B26" s="126" t="s">
        <v>281</v>
      </c>
      <c r="C26" s="127" t="s">
        <v>360</v>
      </c>
      <c r="D26">
        <f t="shared" si="0"/>
        <v>1</v>
      </c>
      <c r="E26" s="18" t="s">
        <v>101</v>
      </c>
      <c r="F26" s="128"/>
      <c r="G26" s="22"/>
    </row>
    <row r="27" spans="1:7" ht="23.25" customHeight="1">
      <c r="A27" s="18" t="s">
        <v>102</v>
      </c>
      <c r="B27" s="126" t="s">
        <v>243</v>
      </c>
      <c r="C27" s="127" t="s">
        <v>361</v>
      </c>
      <c r="D27">
        <f t="shared" si="0"/>
        <v>1</v>
      </c>
      <c r="E27" s="18" t="s">
        <v>102</v>
      </c>
      <c r="F27" s="128"/>
      <c r="G27" s="22"/>
    </row>
    <row r="28" spans="1:7" ht="23.25" customHeight="1">
      <c r="A28" s="36" t="s">
        <v>103</v>
      </c>
      <c r="B28" s="129" t="s">
        <v>217</v>
      </c>
      <c r="C28" s="130" t="s">
        <v>362</v>
      </c>
      <c r="D28">
        <f t="shared" si="0"/>
        <v>1</v>
      </c>
      <c r="E28" s="36" t="s">
        <v>103</v>
      </c>
      <c r="F28" s="131"/>
      <c r="G28" s="40"/>
    </row>
    <row r="29" spans="1:7" ht="23.25" customHeight="1">
      <c r="A29" s="18" t="s">
        <v>104</v>
      </c>
      <c r="B29" s="126" t="s">
        <v>279</v>
      </c>
      <c r="C29" s="127" t="s">
        <v>363</v>
      </c>
      <c r="D29">
        <f t="shared" si="0"/>
        <v>1</v>
      </c>
      <c r="E29" s="18" t="s">
        <v>104</v>
      </c>
      <c r="F29" s="128"/>
      <c r="G29" s="22"/>
    </row>
    <row r="30" spans="1:7" ht="23.25" customHeight="1">
      <c r="A30" s="18" t="s">
        <v>105</v>
      </c>
      <c r="B30" s="126" t="s">
        <v>264</v>
      </c>
      <c r="C30" s="127" t="s">
        <v>364</v>
      </c>
      <c r="D30">
        <f t="shared" si="0"/>
        <v>1</v>
      </c>
      <c r="E30" s="18" t="s">
        <v>105</v>
      </c>
      <c r="F30" s="128"/>
      <c r="G30" s="22"/>
    </row>
    <row r="31" spans="1:7" ht="23.25" customHeight="1">
      <c r="A31" s="18" t="s">
        <v>106</v>
      </c>
      <c r="B31" s="126" t="s">
        <v>196</v>
      </c>
      <c r="C31" s="127" t="s">
        <v>365</v>
      </c>
      <c r="D31">
        <f t="shared" si="0"/>
        <v>1</v>
      </c>
      <c r="E31" s="18" t="s">
        <v>106</v>
      </c>
      <c r="F31" s="128"/>
      <c r="G31" s="22"/>
    </row>
    <row r="32" spans="1:7" ht="23.25" customHeight="1">
      <c r="A32" s="18" t="s">
        <v>107</v>
      </c>
      <c r="B32" s="126" t="s">
        <v>130</v>
      </c>
      <c r="C32" s="127" t="s">
        <v>366</v>
      </c>
      <c r="D32">
        <f t="shared" si="0"/>
        <v>1</v>
      </c>
      <c r="E32" s="18" t="s">
        <v>107</v>
      </c>
      <c r="F32" s="128"/>
      <c r="G32" s="22"/>
    </row>
    <row r="33" spans="1:7" ht="23.25" customHeight="1">
      <c r="A33" s="36" t="s">
        <v>108</v>
      </c>
      <c r="B33" s="129" t="s">
        <v>124</v>
      </c>
      <c r="C33" s="130" t="s">
        <v>367</v>
      </c>
      <c r="D33">
        <f t="shared" si="0"/>
        <v>1</v>
      </c>
      <c r="E33" s="36" t="s">
        <v>108</v>
      </c>
      <c r="F33" s="131"/>
      <c r="G33" s="40"/>
    </row>
    <row r="34" spans="2:4" ht="14.25">
      <c r="B34" s="93" t="s">
        <v>293</v>
      </c>
      <c r="C34" s="93" t="s">
        <v>368</v>
      </c>
      <c r="D34">
        <f t="shared" si="0"/>
        <v>1</v>
      </c>
    </row>
    <row r="35" spans="2:4" ht="14.25">
      <c r="B35" s="93" t="s">
        <v>205</v>
      </c>
      <c r="C35" s="93" t="s">
        <v>369</v>
      </c>
      <c r="D35">
        <f t="shared" si="0"/>
        <v>1</v>
      </c>
    </row>
    <row r="36" spans="2:4" ht="14.25">
      <c r="B36" s="93" t="s">
        <v>290</v>
      </c>
      <c r="C36" s="93" t="s">
        <v>370</v>
      </c>
      <c r="D36">
        <f t="shared" si="0"/>
        <v>1</v>
      </c>
    </row>
    <row r="37" spans="2:4" ht="14.25">
      <c r="B37" s="93" t="s">
        <v>220</v>
      </c>
      <c r="C37" s="93" t="s">
        <v>371</v>
      </c>
      <c r="D37">
        <f t="shared" si="0"/>
        <v>1</v>
      </c>
    </row>
    <row r="38" spans="2:4" ht="14.25">
      <c r="B38" s="93" t="s">
        <v>209</v>
      </c>
      <c r="C38" s="93" t="s">
        <v>372</v>
      </c>
      <c r="D38">
        <f t="shared" si="0"/>
        <v>1</v>
      </c>
    </row>
    <row r="39" spans="2:4" ht="14.25">
      <c r="B39" s="93" t="s">
        <v>207</v>
      </c>
      <c r="C39" s="93" t="s">
        <v>373</v>
      </c>
      <c r="D39">
        <f t="shared" si="0"/>
        <v>1</v>
      </c>
    </row>
    <row r="40" spans="2:4" ht="14.25">
      <c r="B40" s="93" t="s">
        <v>212</v>
      </c>
      <c r="C40" s="93" t="s">
        <v>374</v>
      </c>
      <c r="D40">
        <f t="shared" si="0"/>
        <v>1</v>
      </c>
    </row>
    <row r="41" spans="2:4" ht="14.25">
      <c r="B41" s="93" t="s">
        <v>250</v>
      </c>
      <c r="C41" s="93" t="s">
        <v>375</v>
      </c>
      <c r="D41">
        <f t="shared" si="0"/>
        <v>1</v>
      </c>
    </row>
    <row r="42" spans="2:4" ht="14.25">
      <c r="B42" s="93" t="s">
        <v>166</v>
      </c>
      <c r="C42" s="93" t="s">
        <v>376</v>
      </c>
      <c r="D42">
        <f t="shared" si="0"/>
        <v>1</v>
      </c>
    </row>
    <row r="43" spans="2:4" ht="14.25">
      <c r="B43" s="93" t="s">
        <v>248</v>
      </c>
      <c r="C43" s="93" t="s">
        <v>377</v>
      </c>
      <c r="D43">
        <f t="shared" si="0"/>
        <v>1</v>
      </c>
    </row>
    <row r="44" spans="2:4" ht="14.25">
      <c r="B44" s="93" t="s">
        <v>199</v>
      </c>
      <c r="C44" s="93" t="s">
        <v>378</v>
      </c>
      <c r="D44">
        <f t="shared" si="0"/>
        <v>1</v>
      </c>
    </row>
    <row r="45" spans="2:4" ht="14.25">
      <c r="B45" s="93" t="s">
        <v>236</v>
      </c>
      <c r="C45" s="93" t="s">
        <v>379</v>
      </c>
      <c r="D45">
        <f t="shared" si="0"/>
        <v>1</v>
      </c>
    </row>
    <row r="46" spans="2:4" ht="14.25">
      <c r="B46" s="93" t="s">
        <v>380</v>
      </c>
      <c r="C46" s="93" t="s">
        <v>331</v>
      </c>
      <c r="D46">
        <f t="shared" si="0"/>
        <v>1</v>
      </c>
    </row>
    <row r="47" spans="2:4" ht="14.25">
      <c r="B47" s="93" t="s">
        <v>381</v>
      </c>
      <c r="C47" s="93" t="s">
        <v>328</v>
      </c>
      <c r="D47">
        <f t="shared" si="0"/>
        <v>1</v>
      </c>
    </row>
    <row r="48" spans="2:4" ht="14.25">
      <c r="B48" s="93" t="s">
        <v>190</v>
      </c>
      <c r="C48" s="93" t="s">
        <v>382</v>
      </c>
      <c r="D48">
        <f t="shared" si="0"/>
        <v>1</v>
      </c>
    </row>
    <row r="49" spans="2:4" ht="14.25">
      <c r="B49" s="93" t="s">
        <v>245</v>
      </c>
      <c r="C49" s="93" t="s">
        <v>383</v>
      </c>
      <c r="D49">
        <f t="shared" si="0"/>
        <v>1</v>
      </c>
    </row>
    <row r="50" spans="2:4" ht="14.25">
      <c r="B50" s="93" t="s">
        <v>158</v>
      </c>
      <c r="C50" s="93" t="s">
        <v>384</v>
      </c>
      <c r="D50">
        <f t="shared" si="0"/>
        <v>1</v>
      </c>
    </row>
    <row r="51" spans="2:4" ht="14.25">
      <c r="B51" s="93" t="s">
        <v>187</v>
      </c>
      <c r="C51" s="93" t="s">
        <v>385</v>
      </c>
      <c r="D51">
        <f t="shared" si="0"/>
        <v>1</v>
      </c>
    </row>
    <row r="52" spans="2:4" ht="14.25">
      <c r="B52" s="93" t="s">
        <v>240</v>
      </c>
      <c r="C52" s="93" t="s">
        <v>386</v>
      </c>
      <c r="D52">
        <f t="shared" si="0"/>
        <v>1</v>
      </c>
    </row>
    <row r="53" spans="2:4" ht="14.25">
      <c r="B53" s="93" t="s">
        <v>127</v>
      </c>
      <c r="C53" s="93" t="s">
        <v>387</v>
      </c>
      <c r="D53">
        <f t="shared" si="0"/>
        <v>1</v>
      </c>
    </row>
    <row r="54" spans="2:4" ht="14.25">
      <c r="B54" s="93" t="s">
        <v>163</v>
      </c>
      <c r="C54" s="93" t="s">
        <v>388</v>
      </c>
      <c r="D54">
        <f t="shared" si="0"/>
        <v>1</v>
      </c>
    </row>
    <row r="55" spans="2:4" ht="14.25">
      <c r="B55" s="93" t="s">
        <v>115</v>
      </c>
      <c r="C55" s="93" t="s">
        <v>389</v>
      </c>
      <c r="D55">
        <f t="shared" si="0"/>
        <v>1</v>
      </c>
    </row>
    <row r="56" spans="2:4" ht="14.25">
      <c r="B56" s="93" t="s">
        <v>160</v>
      </c>
      <c r="C56" s="93" t="s">
        <v>390</v>
      </c>
      <c r="D56">
        <f t="shared" si="0"/>
        <v>1</v>
      </c>
    </row>
    <row r="57" spans="2:4" ht="14.25">
      <c r="B57" s="93" t="s">
        <v>283</v>
      </c>
      <c r="C57" s="93" t="s">
        <v>391</v>
      </c>
      <c r="D57">
        <f t="shared" si="0"/>
        <v>1</v>
      </c>
    </row>
    <row r="58" spans="2:4" ht="14.25">
      <c r="B58" s="93" t="s">
        <v>192</v>
      </c>
      <c r="C58" s="93" t="s">
        <v>392</v>
      </c>
      <c r="D58">
        <f t="shared" si="0"/>
        <v>1</v>
      </c>
    </row>
    <row r="59" spans="2:4" ht="14.25">
      <c r="B59" s="93" t="s">
        <v>233</v>
      </c>
      <c r="C59" s="93" t="s">
        <v>393</v>
      </c>
      <c r="D59">
        <f t="shared" si="0"/>
        <v>1</v>
      </c>
    </row>
    <row r="60" spans="2:4" ht="14.25">
      <c r="B60" s="93" t="s">
        <v>295</v>
      </c>
      <c r="C60" s="93" t="s">
        <v>394</v>
      </c>
      <c r="D60">
        <f t="shared" si="0"/>
        <v>1</v>
      </c>
    </row>
    <row r="61" spans="2:4" ht="14.25">
      <c r="B61" s="93" t="s">
        <v>267</v>
      </c>
      <c r="C61" s="93" t="s">
        <v>395</v>
      </c>
      <c r="D61">
        <f t="shared" si="0"/>
        <v>1</v>
      </c>
    </row>
    <row r="62" spans="2:4" ht="14.25">
      <c r="B62" s="93" t="s">
        <v>396</v>
      </c>
      <c r="C62" s="93" t="s">
        <v>397</v>
      </c>
      <c r="D62">
        <f t="shared" si="0"/>
        <v>1</v>
      </c>
    </row>
    <row r="63" spans="2:4" ht="14.25">
      <c r="B63" s="93" t="s">
        <v>223</v>
      </c>
      <c r="C63" s="93" t="s">
        <v>398</v>
      </c>
      <c r="D63">
        <f t="shared" si="0"/>
        <v>1</v>
      </c>
    </row>
    <row r="64" spans="2:4" ht="14.25">
      <c r="B64" s="93" t="s">
        <v>302</v>
      </c>
      <c r="C64" s="93" t="s">
        <v>399</v>
      </c>
      <c r="D64">
        <f t="shared" si="0"/>
        <v>1</v>
      </c>
    </row>
    <row r="65" spans="2:4" ht="14.25">
      <c r="B65" s="93" t="s">
        <v>400</v>
      </c>
      <c r="C65" s="93" t="s">
        <v>332</v>
      </c>
      <c r="D65">
        <f t="shared" si="0"/>
        <v>1</v>
      </c>
    </row>
    <row r="66" spans="2:4" ht="14.25">
      <c r="B66" s="93" t="s">
        <v>228</v>
      </c>
      <c r="C66" s="93" t="s">
        <v>401</v>
      </c>
      <c r="D66">
        <f t="shared" si="0"/>
        <v>1</v>
      </c>
    </row>
    <row r="67" spans="2:4" ht="14.25">
      <c r="B67" s="93" t="s">
        <v>226</v>
      </c>
      <c r="C67" s="93" t="s">
        <v>402</v>
      </c>
      <c r="D67">
        <f t="shared" si="0"/>
        <v>1</v>
      </c>
    </row>
    <row r="68" spans="2:4" ht="14.25">
      <c r="B68" s="93" t="s">
        <v>403</v>
      </c>
      <c r="C68" s="93" t="s">
        <v>329</v>
      </c>
      <c r="D68">
        <f t="shared" si="0"/>
        <v>1</v>
      </c>
    </row>
    <row r="69" spans="2:4" ht="14.25">
      <c r="B69" s="93" t="s">
        <v>298</v>
      </c>
      <c r="C69" s="93" t="s">
        <v>404</v>
      </c>
      <c r="D69">
        <f t="shared" si="0"/>
        <v>1</v>
      </c>
    </row>
    <row r="70" spans="2:4" ht="14.25">
      <c r="B70" s="93" t="s">
        <v>256</v>
      </c>
      <c r="C70" s="93" t="s">
        <v>405</v>
      </c>
      <c r="D70">
        <f t="shared" si="0"/>
        <v>1</v>
      </c>
    </row>
    <row r="71" spans="2:4" ht="14.25">
      <c r="B71" s="93" t="s">
        <v>181</v>
      </c>
      <c r="C71" s="93" t="s">
        <v>406</v>
      </c>
      <c r="D71">
        <f t="shared" si="0"/>
        <v>1</v>
      </c>
    </row>
    <row r="72" spans="2:4" ht="14.25">
      <c r="B72" s="93" t="s">
        <v>184</v>
      </c>
      <c r="C72" s="93" t="s">
        <v>407</v>
      </c>
      <c r="D72">
        <f t="shared" si="0"/>
        <v>1</v>
      </c>
    </row>
    <row r="73" spans="2:4" ht="14.25">
      <c r="B73" s="93" t="s">
        <v>258</v>
      </c>
      <c r="C73" s="93" t="s">
        <v>408</v>
      </c>
      <c r="D73">
        <f t="shared" si="0"/>
        <v>1</v>
      </c>
    </row>
    <row r="74" spans="2:4" ht="14.25">
      <c r="B74" s="93" t="s">
        <v>300</v>
      </c>
      <c r="C74" s="93" t="s">
        <v>409</v>
      </c>
      <c r="D74">
        <f t="shared" si="0"/>
        <v>1</v>
      </c>
    </row>
    <row r="75" spans="2:4" ht="14.25">
      <c r="B75" s="93" t="s">
        <v>270</v>
      </c>
      <c r="C75" s="93" t="s">
        <v>410</v>
      </c>
      <c r="D75">
        <f t="shared" si="0"/>
        <v>1</v>
      </c>
    </row>
    <row r="76" spans="2:4" ht="14.25">
      <c r="B76" s="93" t="s">
        <v>271</v>
      </c>
      <c r="C76" s="93" t="s">
        <v>411</v>
      </c>
      <c r="D76">
        <f t="shared" si="0"/>
        <v>1</v>
      </c>
    </row>
    <row r="77" spans="2:4" ht="14.25">
      <c r="B77" s="93" t="s">
        <v>412</v>
      </c>
      <c r="C77" s="93" t="s">
        <v>333</v>
      </c>
      <c r="D77">
        <f t="shared" si="0"/>
        <v>1</v>
      </c>
    </row>
    <row r="78" ht="14.25">
      <c r="D78">
        <f t="shared" si="0"/>
        <v>0</v>
      </c>
    </row>
    <row r="79" ht="14.25">
      <c r="D79">
        <f t="shared" si="0"/>
        <v>0</v>
      </c>
    </row>
    <row r="80" ht="14.25">
      <c r="D80">
        <f t="shared" si="0"/>
        <v>0</v>
      </c>
    </row>
    <row r="81" ht="14.25">
      <c r="D81">
        <f t="shared" si="0"/>
        <v>0</v>
      </c>
    </row>
    <row r="82" ht="14.25">
      <c r="D82">
        <f t="shared" si="0"/>
        <v>0</v>
      </c>
    </row>
    <row r="83" ht="14.25">
      <c r="D83">
        <f t="shared" si="0"/>
        <v>0</v>
      </c>
    </row>
    <row r="84" ht="14.25">
      <c r="D84">
        <f t="shared" si="0"/>
        <v>0</v>
      </c>
    </row>
    <row r="85" ht="14.25">
      <c r="D85">
        <f t="shared" si="0"/>
        <v>0</v>
      </c>
    </row>
    <row r="86" ht="14.25">
      <c r="D86">
        <f t="shared" si="0"/>
        <v>0</v>
      </c>
    </row>
    <row r="87" ht="14.25">
      <c r="D87">
        <f t="shared" si="0"/>
        <v>0</v>
      </c>
    </row>
    <row r="88" ht="14.25">
      <c r="D88">
        <f t="shared" si="0"/>
        <v>0</v>
      </c>
    </row>
    <row r="89" ht="14.25">
      <c r="D89">
        <f t="shared" si="0"/>
        <v>0</v>
      </c>
    </row>
    <row r="90" ht="14.25">
      <c r="D90">
        <f t="shared" si="0"/>
        <v>0</v>
      </c>
    </row>
    <row r="91" ht="14.25">
      <c r="D91">
        <f t="shared" si="0"/>
        <v>0</v>
      </c>
    </row>
    <row r="92" ht="14.25">
      <c r="D92">
        <f t="shared" si="0"/>
        <v>0</v>
      </c>
    </row>
    <row r="93" ht="14.25">
      <c r="D93">
        <f t="shared" si="0"/>
        <v>0</v>
      </c>
    </row>
    <row r="94" ht="14.25">
      <c r="D94">
        <f t="shared" si="0"/>
        <v>0</v>
      </c>
    </row>
    <row r="95" ht="14.25">
      <c r="D95">
        <f t="shared" si="0"/>
        <v>0</v>
      </c>
    </row>
    <row r="96" ht="14.25">
      <c r="D96">
        <f t="shared" si="0"/>
        <v>0</v>
      </c>
    </row>
    <row r="97" ht="14.25">
      <c r="D97">
        <f t="shared" si="0"/>
        <v>0</v>
      </c>
    </row>
    <row r="98" ht="14.25">
      <c r="D98">
        <f t="shared" si="0"/>
        <v>0</v>
      </c>
    </row>
    <row r="99" ht="14.25">
      <c r="D99">
        <f t="shared" si="0"/>
        <v>0</v>
      </c>
    </row>
    <row r="100" ht="14.25">
      <c r="D100">
        <f t="shared" si="0"/>
        <v>0</v>
      </c>
    </row>
    <row r="101" ht="14.25">
      <c r="D101">
        <f t="shared" si="0"/>
        <v>0</v>
      </c>
    </row>
    <row r="102" ht="14.25">
      <c r="D102">
        <f t="shared" si="0"/>
        <v>0</v>
      </c>
    </row>
    <row r="103" ht="14.25">
      <c r="D103">
        <f t="shared" si="0"/>
        <v>0</v>
      </c>
    </row>
    <row r="104" ht="14.25">
      <c r="D104">
        <f t="shared" si="0"/>
        <v>0</v>
      </c>
    </row>
    <row r="105" ht="14.25">
      <c r="D105">
        <f t="shared" si="0"/>
        <v>0</v>
      </c>
    </row>
    <row r="106" ht="14.25">
      <c r="D106">
        <f t="shared" si="0"/>
        <v>0</v>
      </c>
    </row>
    <row r="107" ht="14.25">
      <c r="D107">
        <f t="shared" si="0"/>
        <v>0</v>
      </c>
    </row>
    <row r="108" ht="14.25">
      <c r="D108">
        <f t="shared" si="0"/>
        <v>0</v>
      </c>
    </row>
    <row r="109" ht="14.25">
      <c r="D109">
        <f t="shared" si="0"/>
        <v>0</v>
      </c>
    </row>
    <row r="110" ht="14.25">
      <c r="D110">
        <f t="shared" si="0"/>
        <v>0</v>
      </c>
    </row>
    <row r="111" ht="14.25">
      <c r="D111">
        <f t="shared" si="0"/>
        <v>0</v>
      </c>
    </row>
    <row r="112" ht="14.25">
      <c r="D112">
        <f t="shared" si="0"/>
        <v>0</v>
      </c>
    </row>
    <row r="113" ht="14.25">
      <c r="D113">
        <f t="shared" si="0"/>
        <v>0</v>
      </c>
    </row>
    <row r="114" ht="14.25">
      <c r="D114">
        <f t="shared" si="0"/>
        <v>0</v>
      </c>
    </row>
    <row r="115" ht="14.25">
      <c r="D115">
        <f t="shared" si="0"/>
        <v>0</v>
      </c>
    </row>
    <row r="116" ht="14.25">
      <c r="D116">
        <f t="shared" si="0"/>
        <v>0</v>
      </c>
    </row>
    <row r="117" ht="14.25">
      <c r="D117">
        <f t="shared" si="0"/>
        <v>0</v>
      </c>
    </row>
    <row r="118" ht="14.25">
      <c r="D118">
        <f t="shared" si="0"/>
        <v>0</v>
      </c>
    </row>
    <row r="119" ht="14.25">
      <c r="D119">
        <f t="shared" si="0"/>
        <v>0</v>
      </c>
    </row>
    <row r="120" ht="14.25">
      <c r="D120">
        <f t="shared" si="0"/>
        <v>0</v>
      </c>
    </row>
    <row r="121" ht="14.25">
      <c r="D121">
        <f t="shared" si="0"/>
        <v>0</v>
      </c>
    </row>
    <row r="122" ht="14.25">
      <c r="D122">
        <f t="shared" si="0"/>
        <v>0</v>
      </c>
    </row>
    <row r="123" ht="14.25">
      <c r="D123">
        <f t="shared" si="0"/>
        <v>0</v>
      </c>
    </row>
    <row r="124" ht="14.25">
      <c r="D124">
        <f t="shared" si="0"/>
        <v>0</v>
      </c>
    </row>
    <row r="125" ht="14.25">
      <c r="D125">
        <f t="shared" si="0"/>
        <v>0</v>
      </c>
    </row>
    <row r="126" ht="14.25">
      <c r="D126">
        <f t="shared" si="0"/>
        <v>0</v>
      </c>
    </row>
    <row r="127" ht="14.25">
      <c r="D127">
        <f t="shared" si="0"/>
        <v>0</v>
      </c>
    </row>
    <row r="128" ht="14.25">
      <c r="D128">
        <f t="shared" si="0"/>
        <v>0</v>
      </c>
    </row>
    <row r="129" ht="14.25">
      <c r="D129">
        <f t="shared" si="0"/>
        <v>0</v>
      </c>
    </row>
    <row r="130" ht="14.25">
      <c r="D130">
        <f t="shared" si="0"/>
        <v>0</v>
      </c>
    </row>
    <row r="131" ht="14.25">
      <c r="D131">
        <f t="shared" si="0"/>
        <v>0</v>
      </c>
    </row>
    <row r="132" ht="14.25">
      <c r="D132">
        <f t="shared" si="0"/>
        <v>0</v>
      </c>
    </row>
    <row r="133" ht="14.25">
      <c r="D133">
        <f t="shared" si="0"/>
        <v>0</v>
      </c>
    </row>
    <row r="134" ht="14.25">
      <c r="D134">
        <f t="shared" si="0"/>
        <v>0</v>
      </c>
    </row>
    <row r="135" ht="14.25">
      <c r="D135">
        <f t="shared" si="0"/>
        <v>0</v>
      </c>
    </row>
    <row r="136" ht="14.25">
      <c r="D136">
        <f t="shared" si="0"/>
        <v>0</v>
      </c>
    </row>
    <row r="137" ht="14.25">
      <c r="D137">
        <f t="shared" si="0"/>
        <v>0</v>
      </c>
    </row>
    <row r="138" ht="14.25">
      <c r="D138">
        <f t="shared" si="0"/>
        <v>0</v>
      </c>
    </row>
    <row r="139" ht="14.25">
      <c r="D139">
        <f t="shared" si="0"/>
        <v>0</v>
      </c>
    </row>
    <row r="140" ht="14.25">
      <c r="D140">
        <f t="shared" si="0"/>
        <v>0</v>
      </c>
    </row>
    <row r="141" ht="14.25">
      <c r="D141">
        <f t="shared" si="0"/>
        <v>0</v>
      </c>
    </row>
    <row r="142" ht="14.25">
      <c r="D142">
        <f t="shared" si="0"/>
        <v>0</v>
      </c>
    </row>
  </sheetData>
  <sheetProtection selectLockedCells="1" selectUnlockedCells="1"/>
  <printOptions/>
  <pageMargins left="0.7875" right="0.7875" top="0.7875" bottom="0.393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20"/>
  <dimension ref="A1:O31"/>
  <sheetViews>
    <sheetView workbookViewId="0" topLeftCell="A1">
      <selection activeCell="A1" sqref="A1"/>
    </sheetView>
  </sheetViews>
  <sheetFormatPr defaultColWidth="9.00390625" defaultRowHeight="12.75"/>
  <cols>
    <col min="1" max="1" width="3.00390625" style="0" customWidth="1"/>
    <col min="2" max="2" width="7.25390625" style="1" customWidth="1"/>
    <col min="3" max="4" width="5.75390625" style="1" customWidth="1"/>
    <col min="5" max="5" width="8.75390625" style="1" customWidth="1"/>
    <col min="6" max="6" width="10.75390625" style="1" customWidth="1"/>
    <col min="7" max="7" width="26.125" style="0" customWidth="1"/>
    <col min="8" max="8" width="40.125" style="0" customWidth="1"/>
    <col min="9" max="9" width="31.75390625" style="0" customWidth="1"/>
    <col min="10" max="11" width="0" style="1" hidden="1" customWidth="1"/>
    <col min="12" max="14" width="0" style="0" hidden="1" customWidth="1"/>
    <col min="15" max="17" width="5.625" style="0" customWidth="1"/>
    <col min="18" max="18" width="7.375" style="0" customWidth="1"/>
    <col min="19" max="19" width="7.875" style="0" customWidth="1"/>
    <col min="20" max="20" width="17.75390625" style="0" customWidth="1"/>
  </cols>
  <sheetData>
    <row r="1" spans="2:6" ht="39.75" customHeight="1">
      <c r="B1" s="132" t="s">
        <v>413</v>
      </c>
      <c r="C1" s="2"/>
      <c r="D1" s="2"/>
      <c r="E1" s="2"/>
      <c r="F1" s="2"/>
    </row>
    <row r="2" spans="2:6" ht="7.5" customHeight="1">
      <c r="B2" s="2"/>
      <c r="C2" s="2"/>
      <c r="D2" s="2"/>
      <c r="E2" s="2"/>
      <c r="F2" s="2"/>
    </row>
    <row r="3" spans="2:8" ht="16.5" customHeight="1">
      <c r="B3" s="9" t="s">
        <v>13</v>
      </c>
      <c r="C3" s="9"/>
      <c r="D3" s="9"/>
      <c r="E3" s="10">
        <v>2016</v>
      </c>
      <c r="F3" s="9"/>
      <c r="G3" s="9" t="s">
        <v>14</v>
      </c>
      <c r="H3" s="11">
        <v>42686</v>
      </c>
    </row>
    <row r="4" ht="8.25" customHeight="1"/>
    <row r="5" spans="2:14" ht="21.75" customHeight="1">
      <c r="B5" s="12" t="s">
        <v>15</v>
      </c>
      <c r="C5" s="13" t="s">
        <v>16</v>
      </c>
      <c r="D5" s="14"/>
      <c r="E5" s="15" t="s">
        <v>17</v>
      </c>
      <c r="F5" s="14"/>
      <c r="G5" s="16" t="s">
        <v>18</v>
      </c>
      <c r="H5" s="16" t="s">
        <v>414</v>
      </c>
      <c r="I5" s="16"/>
      <c r="J5" s="12" t="s">
        <v>20</v>
      </c>
      <c r="K5" s="12"/>
      <c r="M5" s="12" t="s">
        <v>21</v>
      </c>
      <c r="N5" s="12"/>
    </row>
    <row r="6" spans="2:14" ht="27.75" customHeight="1">
      <c r="B6" s="133" t="s">
        <v>22</v>
      </c>
      <c r="C6" s="134">
        <v>0</v>
      </c>
      <c r="D6" s="135">
        <v>5</v>
      </c>
      <c r="E6" s="136">
        <f aca="true" t="shared" si="0" ref="E6:E17">$E$3-D6</f>
        <v>2011</v>
      </c>
      <c r="F6" s="137" t="s">
        <v>23</v>
      </c>
      <c r="G6" s="138" t="s">
        <v>24</v>
      </c>
      <c r="H6" s="139" t="s">
        <v>415</v>
      </c>
      <c r="I6" s="138"/>
      <c r="J6" s="23" t="s">
        <v>25</v>
      </c>
      <c r="K6" s="24" t="s">
        <v>15</v>
      </c>
      <c r="M6" s="23" t="s">
        <v>25</v>
      </c>
      <c r="N6" s="24" t="s">
        <v>15</v>
      </c>
    </row>
    <row r="7" spans="2:14" ht="27.75" customHeight="1">
      <c r="B7" s="140" t="s">
        <v>26</v>
      </c>
      <c r="C7" s="141">
        <v>6</v>
      </c>
      <c r="D7" s="142">
        <v>7</v>
      </c>
      <c r="E7" s="143">
        <f t="shared" si="0"/>
        <v>2009</v>
      </c>
      <c r="F7" s="144">
        <f aca="true" t="shared" si="1" ref="F7:F17">$E$3-C7</f>
        <v>2010</v>
      </c>
      <c r="G7" s="145" t="s">
        <v>27</v>
      </c>
      <c r="H7" s="139" t="s">
        <v>416</v>
      </c>
      <c r="I7" s="145"/>
      <c r="J7" s="31">
        <v>1900</v>
      </c>
      <c r="K7" s="17" t="s">
        <v>28</v>
      </c>
      <c r="M7" s="32">
        <v>1900</v>
      </c>
      <c r="N7" s="33" t="s">
        <v>33</v>
      </c>
    </row>
    <row r="8" spans="2:14" ht="27.75" customHeight="1">
      <c r="B8" s="140" t="s">
        <v>30</v>
      </c>
      <c r="C8" s="141">
        <v>8</v>
      </c>
      <c r="D8" s="142">
        <v>9</v>
      </c>
      <c r="E8" s="143">
        <f t="shared" si="0"/>
        <v>2007</v>
      </c>
      <c r="F8" s="144">
        <f t="shared" si="1"/>
        <v>2008</v>
      </c>
      <c r="G8" s="145" t="s">
        <v>31</v>
      </c>
      <c r="H8" s="139" t="s">
        <v>416</v>
      </c>
      <c r="I8" s="145"/>
      <c r="J8" s="32">
        <f>E17</f>
        <v>1947</v>
      </c>
      <c r="K8" s="25" t="s">
        <v>32</v>
      </c>
      <c r="M8" s="32">
        <f>E30</f>
        <v>1967</v>
      </c>
      <c r="N8" s="33" t="s">
        <v>37</v>
      </c>
    </row>
    <row r="9" spans="2:14" ht="27.75" customHeight="1">
      <c r="B9" s="140" t="s">
        <v>34</v>
      </c>
      <c r="C9" s="141">
        <v>10</v>
      </c>
      <c r="D9" s="142">
        <v>11</v>
      </c>
      <c r="E9" s="143">
        <f t="shared" si="0"/>
        <v>2005</v>
      </c>
      <c r="F9" s="144">
        <f t="shared" si="1"/>
        <v>2006</v>
      </c>
      <c r="G9" s="145" t="s">
        <v>35</v>
      </c>
      <c r="H9" s="139" t="s">
        <v>417</v>
      </c>
      <c r="I9" s="145"/>
      <c r="J9" s="32">
        <f>E16</f>
        <v>1957</v>
      </c>
      <c r="K9" s="25" t="s">
        <v>36</v>
      </c>
      <c r="M9" s="32">
        <f>E29</f>
        <v>1982</v>
      </c>
      <c r="N9" s="33" t="s">
        <v>41</v>
      </c>
    </row>
    <row r="10" spans="2:14" ht="27.75" customHeight="1">
      <c r="B10" s="140" t="s">
        <v>38</v>
      </c>
      <c r="C10" s="141">
        <v>12</v>
      </c>
      <c r="D10" s="142">
        <v>13</v>
      </c>
      <c r="E10" s="143">
        <f t="shared" si="0"/>
        <v>2003</v>
      </c>
      <c r="F10" s="144">
        <f t="shared" si="1"/>
        <v>2004</v>
      </c>
      <c r="G10" s="145" t="s">
        <v>39</v>
      </c>
      <c r="H10" s="139" t="s">
        <v>418</v>
      </c>
      <c r="I10" s="145"/>
      <c r="J10" s="32">
        <f>E15</f>
        <v>1967</v>
      </c>
      <c r="K10" s="25" t="s">
        <v>40</v>
      </c>
      <c r="M10" s="32">
        <f>E28</f>
        <v>1997</v>
      </c>
      <c r="N10" s="33" t="s">
        <v>45</v>
      </c>
    </row>
    <row r="11" spans="2:14" ht="27.75" customHeight="1">
      <c r="B11" s="140" t="s">
        <v>42</v>
      </c>
      <c r="C11" s="141">
        <v>14</v>
      </c>
      <c r="D11" s="142">
        <v>15</v>
      </c>
      <c r="E11" s="143">
        <f t="shared" si="0"/>
        <v>2001</v>
      </c>
      <c r="F11" s="144">
        <f t="shared" si="1"/>
        <v>2002</v>
      </c>
      <c r="G11" s="145" t="s">
        <v>43</v>
      </c>
      <c r="H11" s="139" t="s">
        <v>419</v>
      </c>
      <c r="I11" s="145"/>
      <c r="J11" s="32">
        <f>E14</f>
        <v>1977</v>
      </c>
      <c r="K11" s="25" t="s">
        <v>44</v>
      </c>
      <c r="M11" s="32">
        <f>E27</f>
        <v>1999</v>
      </c>
      <c r="N11" s="33" t="s">
        <v>49</v>
      </c>
    </row>
    <row r="12" spans="2:14" ht="27.75" customHeight="1">
      <c r="B12" s="140" t="s">
        <v>46</v>
      </c>
      <c r="C12" s="141">
        <v>16</v>
      </c>
      <c r="D12" s="142">
        <v>17</v>
      </c>
      <c r="E12" s="143">
        <f t="shared" si="0"/>
        <v>1999</v>
      </c>
      <c r="F12" s="144">
        <f t="shared" si="1"/>
        <v>2000</v>
      </c>
      <c r="G12" s="145" t="s">
        <v>47</v>
      </c>
      <c r="H12" s="139" t="s">
        <v>419</v>
      </c>
      <c r="I12" s="145"/>
      <c r="J12" s="32">
        <f>E13</f>
        <v>1997</v>
      </c>
      <c r="K12" s="25" t="s">
        <v>48</v>
      </c>
      <c r="M12" s="32">
        <f>E26</f>
        <v>2001</v>
      </c>
      <c r="N12" s="33" t="s">
        <v>51</v>
      </c>
    </row>
    <row r="13" spans="2:14" ht="27.75" customHeight="1" hidden="1">
      <c r="B13" s="140" t="s">
        <v>48</v>
      </c>
      <c r="C13" s="141">
        <v>18</v>
      </c>
      <c r="D13" s="142">
        <v>19</v>
      </c>
      <c r="E13" s="143">
        <f t="shared" si="0"/>
        <v>1997</v>
      </c>
      <c r="F13" s="144">
        <f t="shared" si="1"/>
        <v>1998</v>
      </c>
      <c r="G13" s="145" t="s">
        <v>50</v>
      </c>
      <c r="H13" s="139">
        <f aca="true" t="shared" si="2" ref="H13:H17">CONCATENATE(G13,"  (",E13," - ",F13,")")</f>
        <v>0</v>
      </c>
      <c r="J13" s="32">
        <f>E12</f>
        <v>1999</v>
      </c>
      <c r="K13" s="25" t="s">
        <v>46</v>
      </c>
      <c r="M13" s="32">
        <f>E25</f>
        <v>2003</v>
      </c>
      <c r="N13" s="33" t="s">
        <v>53</v>
      </c>
    </row>
    <row r="14" spans="2:14" ht="27.75" customHeight="1" hidden="1">
      <c r="B14" s="140" t="s">
        <v>44</v>
      </c>
      <c r="C14" s="141">
        <v>20</v>
      </c>
      <c r="D14" s="142">
        <v>39</v>
      </c>
      <c r="E14" s="143">
        <f t="shared" si="0"/>
        <v>1977</v>
      </c>
      <c r="F14" s="144">
        <f t="shared" si="1"/>
        <v>1996</v>
      </c>
      <c r="G14" s="145" t="s">
        <v>420</v>
      </c>
      <c r="H14" s="139">
        <f t="shared" si="2"/>
        <v>0</v>
      </c>
      <c r="J14" s="32">
        <f>E11</f>
        <v>2001</v>
      </c>
      <c r="K14" s="25" t="s">
        <v>42</v>
      </c>
      <c r="M14" s="32">
        <f>E24</f>
        <v>2005</v>
      </c>
      <c r="N14" s="33" t="s">
        <v>55</v>
      </c>
    </row>
    <row r="15" spans="2:14" ht="27.75" customHeight="1" hidden="1">
      <c r="B15" s="140" t="s">
        <v>40</v>
      </c>
      <c r="C15" s="141">
        <v>40</v>
      </c>
      <c r="D15" s="142">
        <v>49</v>
      </c>
      <c r="E15" s="143">
        <f t="shared" si="0"/>
        <v>1967</v>
      </c>
      <c r="F15" s="144">
        <f t="shared" si="1"/>
        <v>1976</v>
      </c>
      <c r="G15" s="145" t="s">
        <v>54</v>
      </c>
      <c r="H15" s="139">
        <f t="shared" si="2"/>
        <v>0</v>
      </c>
      <c r="J15" s="32">
        <f>E10</f>
        <v>2003</v>
      </c>
      <c r="K15" s="25" t="s">
        <v>38</v>
      </c>
      <c r="M15" s="34">
        <f>E23</f>
        <v>2007</v>
      </c>
      <c r="N15" s="33" t="s">
        <v>57</v>
      </c>
    </row>
    <row r="16" spans="2:14" ht="27.75" customHeight="1" hidden="1">
      <c r="B16" s="140" t="s">
        <v>36</v>
      </c>
      <c r="C16" s="141">
        <v>50</v>
      </c>
      <c r="D16" s="142">
        <v>59</v>
      </c>
      <c r="E16" s="143">
        <f t="shared" si="0"/>
        <v>1957</v>
      </c>
      <c r="F16" s="144">
        <f t="shared" si="1"/>
        <v>1966</v>
      </c>
      <c r="G16" s="145" t="s">
        <v>56</v>
      </c>
      <c r="H16" s="139">
        <f t="shared" si="2"/>
        <v>0</v>
      </c>
      <c r="J16" s="32">
        <f>E9</f>
        <v>2005</v>
      </c>
      <c r="K16" s="25" t="s">
        <v>34</v>
      </c>
      <c r="M16" s="34">
        <f>E22</f>
        <v>2009</v>
      </c>
      <c r="N16" s="33" t="s">
        <v>59</v>
      </c>
    </row>
    <row r="17" spans="2:14" ht="27.75" customHeight="1" hidden="1">
      <c r="B17" s="140" t="s">
        <v>32</v>
      </c>
      <c r="C17" s="141">
        <v>60</v>
      </c>
      <c r="D17" s="142">
        <v>69</v>
      </c>
      <c r="E17" s="143">
        <f t="shared" si="0"/>
        <v>1947</v>
      </c>
      <c r="F17" s="144">
        <f t="shared" si="1"/>
        <v>1956</v>
      </c>
      <c r="G17" s="145" t="s">
        <v>58</v>
      </c>
      <c r="H17" s="146">
        <f t="shared" si="2"/>
        <v>0</v>
      </c>
      <c r="J17" s="32">
        <f>E8</f>
        <v>2007</v>
      </c>
      <c r="K17" s="25" t="s">
        <v>30</v>
      </c>
      <c r="M17" s="41">
        <f>E21</f>
        <v>2011</v>
      </c>
      <c r="N17" s="35" t="s">
        <v>62</v>
      </c>
    </row>
    <row r="18" spans="2:14" ht="27.75" customHeight="1" hidden="1">
      <c r="B18" s="147" t="s">
        <v>28</v>
      </c>
      <c r="C18" s="148">
        <v>70</v>
      </c>
      <c r="D18" s="149">
        <v>100</v>
      </c>
      <c r="E18" s="150">
        <f>$E$3-C18</f>
        <v>1946</v>
      </c>
      <c r="F18" s="151" t="s">
        <v>60</v>
      </c>
      <c r="G18" s="152" t="s">
        <v>421</v>
      </c>
      <c r="H18" s="153">
        <f>CONCATENATE(G18,"  (",E18," ",F18,")")</f>
        <v>0</v>
      </c>
      <c r="J18" s="32">
        <f>E7</f>
        <v>2009</v>
      </c>
      <c r="K18" s="25" t="s">
        <v>26</v>
      </c>
      <c r="M18" s="42"/>
      <c r="N18" s="43"/>
    </row>
    <row r="19" spans="1:15" ht="36" customHeight="1">
      <c r="A19" s="154"/>
      <c r="B19" s="155"/>
      <c r="C19" s="155"/>
      <c r="D19" s="155"/>
      <c r="E19" s="156"/>
      <c r="F19" s="157"/>
      <c r="G19" s="158"/>
      <c r="H19" s="159"/>
      <c r="I19" s="154"/>
      <c r="J19" s="160"/>
      <c r="K19" s="161"/>
      <c r="L19" s="154"/>
      <c r="M19" s="42"/>
      <c r="N19" s="43"/>
      <c r="O19" s="154"/>
    </row>
    <row r="20" spans="2:14" ht="27.75" customHeight="1">
      <c r="B20" s="12" t="s">
        <v>15</v>
      </c>
      <c r="C20" s="13" t="s">
        <v>16</v>
      </c>
      <c r="D20" s="14"/>
      <c r="E20" s="15" t="s">
        <v>17</v>
      </c>
      <c r="F20" s="14"/>
      <c r="G20" s="16" t="s">
        <v>18</v>
      </c>
      <c r="H20" s="16" t="s">
        <v>414</v>
      </c>
      <c r="I20" s="16"/>
      <c r="J20" s="34"/>
      <c r="K20" s="162"/>
      <c r="M20" s="42"/>
      <c r="N20" s="43"/>
    </row>
    <row r="21" spans="2:14" ht="27.75" customHeight="1">
      <c r="B21" s="140" t="s">
        <v>62</v>
      </c>
      <c r="C21" s="141">
        <v>0</v>
      </c>
      <c r="D21" s="142">
        <v>5</v>
      </c>
      <c r="E21" s="143">
        <f aca="true" t="shared" si="3" ref="E21:E30">$E$3-D21</f>
        <v>2011</v>
      </c>
      <c r="F21" s="144" t="s">
        <v>23</v>
      </c>
      <c r="G21" s="145" t="s">
        <v>63</v>
      </c>
      <c r="H21" s="139" t="s">
        <v>415</v>
      </c>
      <c r="I21" s="145"/>
      <c r="J21" s="32">
        <f>E6</f>
        <v>2011</v>
      </c>
      <c r="K21" s="25" t="s">
        <v>22</v>
      </c>
      <c r="M21" s="32"/>
      <c r="N21" s="33"/>
    </row>
    <row r="22" spans="2:9" ht="27.75" customHeight="1">
      <c r="B22" s="140" t="s">
        <v>59</v>
      </c>
      <c r="C22" s="141">
        <v>6</v>
      </c>
      <c r="D22" s="142">
        <v>7</v>
      </c>
      <c r="E22" s="143">
        <f t="shared" si="3"/>
        <v>2009</v>
      </c>
      <c r="F22" s="144">
        <f aca="true" t="shared" si="4" ref="F22:F30">$E$3-C22</f>
        <v>2010</v>
      </c>
      <c r="G22" s="145" t="s">
        <v>64</v>
      </c>
      <c r="H22" s="139" t="s">
        <v>416</v>
      </c>
      <c r="I22" s="145"/>
    </row>
    <row r="23" spans="2:9" ht="27.75" customHeight="1">
      <c r="B23" s="140" t="s">
        <v>57</v>
      </c>
      <c r="C23" s="141">
        <v>8</v>
      </c>
      <c r="D23" s="142">
        <v>9</v>
      </c>
      <c r="E23" s="143">
        <f t="shared" si="3"/>
        <v>2007</v>
      </c>
      <c r="F23" s="144">
        <f t="shared" si="4"/>
        <v>2008</v>
      </c>
      <c r="G23" s="145" t="s">
        <v>65</v>
      </c>
      <c r="H23" s="139" t="s">
        <v>416</v>
      </c>
      <c r="I23" s="145"/>
    </row>
    <row r="24" spans="2:9" ht="27.75" customHeight="1">
      <c r="B24" s="140" t="s">
        <v>55</v>
      </c>
      <c r="C24" s="141">
        <v>10</v>
      </c>
      <c r="D24" s="142">
        <v>11</v>
      </c>
      <c r="E24" s="143">
        <f t="shared" si="3"/>
        <v>2005</v>
      </c>
      <c r="F24" s="144">
        <f t="shared" si="4"/>
        <v>2006</v>
      </c>
      <c r="G24" s="145" t="s">
        <v>66</v>
      </c>
      <c r="H24" s="139" t="s">
        <v>417</v>
      </c>
      <c r="I24" s="145"/>
    </row>
    <row r="25" spans="2:9" ht="27.75" customHeight="1">
      <c r="B25" s="140" t="s">
        <v>53</v>
      </c>
      <c r="C25" s="141">
        <v>12</v>
      </c>
      <c r="D25" s="142">
        <v>13</v>
      </c>
      <c r="E25" s="143">
        <f t="shared" si="3"/>
        <v>2003</v>
      </c>
      <c r="F25" s="144">
        <f t="shared" si="4"/>
        <v>2004</v>
      </c>
      <c r="G25" s="145" t="s">
        <v>67</v>
      </c>
      <c r="H25" s="139" t="s">
        <v>418</v>
      </c>
      <c r="I25" s="145"/>
    </row>
    <row r="26" spans="2:9" ht="27.75" customHeight="1">
      <c r="B26" s="140" t="s">
        <v>51</v>
      </c>
      <c r="C26" s="141">
        <v>14</v>
      </c>
      <c r="D26" s="142">
        <v>15</v>
      </c>
      <c r="E26" s="143">
        <f t="shared" si="3"/>
        <v>2001</v>
      </c>
      <c r="F26" s="144">
        <f t="shared" si="4"/>
        <v>2002</v>
      </c>
      <c r="G26" s="145" t="s">
        <v>68</v>
      </c>
      <c r="H26" s="139" t="s">
        <v>419</v>
      </c>
      <c r="I26" s="145"/>
    </row>
    <row r="27" spans="2:9" ht="27.75" customHeight="1">
      <c r="B27" s="140" t="s">
        <v>49</v>
      </c>
      <c r="C27" s="141">
        <v>16</v>
      </c>
      <c r="D27" s="142">
        <v>17</v>
      </c>
      <c r="E27" s="143">
        <f t="shared" si="3"/>
        <v>1999</v>
      </c>
      <c r="F27" s="144">
        <f t="shared" si="4"/>
        <v>2000</v>
      </c>
      <c r="G27" s="145" t="s">
        <v>69</v>
      </c>
      <c r="H27" s="139" t="s">
        <v>419</v>
      </c>
      <c r="I27" s="145"/>
    </row>
    <row r="28" spans="2:8" ht="12.75" hidden="1">
      <c r="B28" s="25" t="s">
        <v>45</v>
      </c>
      <c r="C28" s="26">
        <v>18</v>
      </c>
      <c r="D28" s="27">
        <v>19</v>
      </c>
      <c r="E28" s="26">
        <f t="shared" si="3"/>
        <v>1997</v>
      </c>
      <c r="F28" s="163">
        <f t="shared" si="4"/>
        <v>1998</v>
      </c>
      <c r="G28" s="164" t="s">
        <v>70</v>
      </c>
      <c r="H28" s="164">
        <f aca="true" t="shared" si="5" ref="H28:H30">CONCATENATE(G28,"  (",E28," - ",F28,")")</f>
        <v>0</v>
      </c>
    </row>
    <row r="29" spans="2:8" ht="12.75" hidden="1">
      <c r="B29" s="25" t="s">
        <v>41</v>
      </c>
      <c r="C29" s="26">
        <v>20</v>
      </c>
      <c r="D29" s="27">
        <v>34</v>
      </c>
      <c r="E29" s="26">
        <f t="shared" si="3"/>
        <v>1982</v>
      </c>
      <c r="F29" s="163">
        <f t="shared" si="4"/>
        <v>1996</v>
      </c>
      <c r="G29" s="164" t="s">
        <v>422</v>
      </c>
      <c r="H29" s="164">
        <f t="shared" si="5"/>
        <v>0</v>
      </c>
    </row>
    <row r="30" spans="2:8" ht="12.75" hidden="1">
      <c r="B30" s="25" t="s">
        <v>37</v>
      </c>
      <c r="C30" s="26">
        <v>35</v>
      </c>
      <c r="D30" s="27">
        <v>49</v>
      </c>
      <c r="E30" s="26">
        <f t="shared" si="3"/>
        <v>1967</v>
      </c>
      <c r="F30" s="163">
        <f t="shared" si="4"/>
        <v>1981</v>
      </c>
      <c r="G30" s="164" t="s">
        <v>423</v>
      </c>
      <c r="H30" s="164">
        <f t="shared" si="5"/>
        <v>0</v>
      </c>
    </row>
    <row r="31" spans="2:8" ht="13.5" hidden="1">
      <c r="B31" s="35" t="s">
        <v>33</v>
      </c>
      <c r="C31" s="36">
        <v>50</v>
      </c>
      <c r="D31" s="37">
        <v>100</v>
      </c>
      <c r="E31" s="36">
        <f>$E$3-C31</f>
        <v>1966</v>
      </c>
      <c r="F31" s="165" t="s">
        <v>60</v>
      </c>
      <c r="G31" s="166" t="s">
        <v>424</v>
      </c>
      <c r="H31" s="166">
        <f>CONCATENATE(G31,"  (",E31," ",F31,")")</f>
        <v>0</v>
      </c>
    </row>
    <row r="32" ht="6.75" customHeight="1"/>
  </sheetData>
  <sheetProtection selectLockedCells="1" selectUnlockedCells="1"/>
  <mergeCells count="2">
    <mergeCell ref="J5:K5"/>
    <mergeCell ref="M5:N5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62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  <v>0</v>
      </c>
      <c r="G5" s="86"/>
      <c r="H5" s="61"/>
    </row>
    <row r="6" spans="2:8" ht="18.75" customHeight="1">
      <c r="B6" s="63" t="s">
        <v>5</v>
      </c>
      <c r="C6" s="70"/>
      <c r="D6" s="71"/>
      <c r="E6" s="72"/>
      <c r="F6" s="59">
        <f>IF(E6="","",VLOOKUP(E6,'Kateg.'!$M$7:$N$18,2,TRUE))</f>
        <v>0</v>
      </c>
      <c r="G6" s="8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  <v>0</v>
      </c>
      <c r="G7" s="67"/>
      <c r="H7" s="73"/>
    </row>
    <row r="8" spans="2:8" ht="18.75" customHeight="1">
      <c r="B8" s="69" t="s">
        <v>82</v>
      </c>
      <c r="C8" s="70"/>
      <c r="D8" s="71"/>
      <c r="E8" s="72"/>
      <c r="F8" s="59">
        <f>IF(E8="","",VLOOKUP(E8,'Kateg.'!$M$7:$N$18,2,TRUE))</f>
        <v>0</v>
      </c>
      <c r="G8" s="74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IF(E9="","",VLOOKUP(E9,'Kateg.'!$M$7:$N$18,2,TRUE))</f>
        <v>0</v>
      </c>
      <c r="G9" s="75"/>
      <c r="H9" s="68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IF(E10="","",VLOOKUP(E10,'Kateg.'!$M$7:$N$18,2,TRUE))</f>
        <v>0</v>
      </c>
      <c r="G10" s="75"/>
      <c r="H10" s="68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  <v>0</v>
      </c>
      <c r="G11" s="74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  <v>0</v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  <v>0</v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  <v>0</v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  <v>0</v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26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IF(E5="","",VLOOKUP(E5,'Kateg.'!$J$7:$K$19,2,TRUE))</f>
        <v>0</v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  <v>0</v>
      </c>
      <c r="G6" s="88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IF(E7="","",VLOOKUP(E7,'Kateg.'!$J$7:$K$19,2,TRUE))</f>
        <v>0</v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  <v>0</v>
      </c>
      <c r="G8" s="75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  <v>0</v>
      </c>
      <c r="G9" s="67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  <v>0</v>
      </c>
      <c r="G10" s="75"/>
      <c r="H10" s="73"/>
    </row>
    <row r="11" spans="2:8" ht="18.75" customHeight="1">
      <c r="B11" s="69" t="s">
        <v>85</v>
      </c>
      <c r="C11" s="70"/>
      <c r="D11" s="71"/>
      <c r="E11" s="72"/>
      <c r="F11" s="59">
        <f>IF(E11="","",VLOOKUP(E11,'Kateg.'!$J$7:$K$19,2,TRUE))</f>
        <v>0</v>
      </c>
      <c r="G11" s="74"/>
      <c r="H11" s="68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  <v>0</v>
      </c>
      <c r="G12" s="75"/>
      <c r="H12" s="73"/>
    </row>
    <row r="13" spans="2:8" ht="18.75" customHeight="1">
      <c r="B13" s="69" t="s">
        <v>87</v>
      </c>
      <c r="C13" s="70"/>
      <c r="D13" s="71"/>
      <c r="E13" s="72"/>
      <c r="F13" s="59">
        <f>IF(E13="","",VLOOKUP(E13,'Kateg.'!$J$7:$K$19,2,TRUE))</f>
        <v>0</v>
      </c>
      <c r="G13" s="75"/>
      <c r="H13" s="68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  <v>0</v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IF(E15="","",VLOOKUP(E15,'Kateg.'!$J$7:$K$19,2,TRUE))</f>
        <v>0</v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59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  <v>0</v>
      </c>
      <c r="G5" s="86"/>
      <c r="H5" s="61"/>
    </row>
    <row r="6" spans="2:8" ht="18.75" customHeight="1">
      <c r="B6" s="63" t="s">
        <v>5</v>
      </c>
      <c r="C6" s="70"/>
      <c r="D6" s="71"/>
      <c r="E6" s="72"/>
      <c r="F6" s="59">
        <f>IF(E6="","",VLOOKUP(E6,'Kateg.'!$M$7:$N$18,2,TRUE))</f>
        <v>0</v>
      </c>
      <c r="G6" s="87"/>
      <c r="H6" s="68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  <v>0</v>
      </c>
      <c r="G7" s="67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IF(E8="","",VLOOKUP(E8,'Kateg.'!$M$7:$N$18,2,TRUE))</f>
        <v>0</v>
      </c>
      <c r="G8" s="74"/>
      <c r="H8" s="73"/>
    </row>
    <row r="9" spans="2:8" ht="18.75" customHeight="1">
      <c r="B9" s="69" t="s">
        <v>83</v>
      </c>
      <c r="C9" s="70"/>
      <c r="D9" s="71"/>
      <c r="E9" s="72"/>
      <c r="F9" s="59">
        <f>IF(E9="","",VLOOKUP(E9,'Kateg.'!$M$7:$N$18,2,TRUE))</f>
        <v>0</v>
      </c>
      <c r="G9" s="74"/>
      <c r="H9" s="68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IF(E10="","",VLOOKUP(E10,'Kateg.'!$M$7:$N$18,2,TRUE))</f>
        <v>0</v>
      </c>
      <c r="G10" s="75"/>
      <c r="H10" s="68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  <v>0</v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  <v>0</v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  <v>0</v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  <v>0</v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  <v>0</v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IF(E18="","",VLOOKUP(E18,'Kateg.'!$M$7:$N$18,2,TRUE))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30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IF(E5="","",VLOOKUP(E5,'Kateg.'!$J$7:$K$19,2,TRUE))</f>
        <v>0</v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  <v>0</v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IF(E7="","",VLOOKUP(E7,'Kateg.'!$J$7:$K$19,2,TRUE))</f>
        <v>0</v>
      </c>
      <c r="G7" s="75"/>
      <c r="H7" s="73"/>
    </row>
    <row r="8" spans="2:8" ht="18.75" customHeight="1">
      <c r="B8" s="69" t="s">
        <v>82</v>
      </c>
      <c r="C8" s="70"/>
      <c r="D8" s="71"/>
      <c r="E8" s="72"/>
      <c r="F8" s="59">
        <f>IF(E8="","",VLOOKUP(E8,'Kateg.'!$J$7:$K$19,2,TRUE))</f>
        <v>0</v>
      </c>
      <c r="G8" s="75"/>
      <c r="H8" s="68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  <v>0</v>
      </c>
      <c r="G9" s="67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  <v>0</v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IF(E11="","",VLOOKUP(E11,'Kateg.'!$J$7:$K$19,2,TRUE))</f>
        <v>0</v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  <v>0</v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  <v>0</v>
      </c>
      <c r="G13" s="75"/>
      <c r="H13" s="73"/>
    </row>
    <row r="14" spans="2:8" ht="18.75" customHeight="1">
      <c r="B14" s="69" t="s">
        <v>88</v>
      </c>
      <c r="C14" s="70"/>
      <c r="D14" s="71"/>
      <c r="E14" s="72"/>
      <c r="F14" s="59">
        <f>IF(E14="","",VLOOKUP(E14,'Kateg.'!$J$7:$K$19,2,TRUE))</f>
        <v>0</v>
      </c>
      <c r="G14" s="74"/>
      <c r="H14" s="68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IF(E15="","",VLOOKUP(E15,'Kateg.'!$J$7:$K$19,2,TRUE))</f>
        <v>0</v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  <v>0</v>
      </c>
      <c r="G18" s="75"/>
      <c r="H18" s="73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IF(E19="","",VLOOKUP(E19,'Kateg.'!$J$7:$K$19,2,TRUE))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57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IF(E5="","",VLOOKUP(E5,'Kateg.'!$M$7:$N$18,2,TRUE))</f>
        <v>0</v>
      </c>
      <c r="G5" s="75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IF(E6="","",VLOOKUP(E6,'Kateg.'!$M$7:$N$18,2,TRUE))</f>
        <v>0</v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IF(E7="","",VLOOKUP(E7,'Kateg.'!$M$7:$N$18,2,TRUE))</f>
        <v>0</v>
      </c>
      <c r="G7" s="67"/>
      <c r="H7" s="73"/>
    </row>
    <row r="8" spans="2:8" ht="18.75" customHeight="1">
      <c r="B8" s="69" t="s">
        <v>82</v>
      </c>
      <c r="C8" s="70"/>
      <c r="D8" s="71"/>
      <c r="E8" s="72"/>
      <c r="F8" s="59">
        <f>IF(E8="","",VLOOKUP(E8,'Kateg.'!$M$7:$N$18,2,TRUE))</f>
        <v>0</v>
      </c>
      <c r="G8" s="74"/>
      <c r="H8" s="68"/>
    </row>
    <row r="9" spans="2:8" ht="18.75" customHeight="1">
      <c r="B9" s="69" t="s">
        <v>83</v>
      </c>
      <c r="C9" s="64"/>
      <c r="D9" s="65"/>
      <c r="E9" s="66"/>
      <c r="F9" s="59">
        <f>IF(E9="","",VLOOKUP(E9,'Kateg.'!$M$7:$N$18,2,TRUE))</f>
        <v>0</v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IF(E10="","",VLOOKUP(E10,'Kateg.'!$M$7:$N$18,2,TRUE))</f>
        <v>0</v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IF(E11="","",VLOOKUP(E11,'Kateg.'!$M$7:$N$18,2,TRUE))</f>
        <v>0</v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IF(E12="","",VLOOKUP(E12,'Kateg.'!$M$7:$N$18,2,TRUE))</f>
        <v>0</v>
      </c>
      <c r="G12" s="74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IF(E13="","",VLOOKUP(E13,'Kateg.'!$M$7:$N$18,2,TRUE))</f>
        <v>0</v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IF(E14="","",VLOOKUP(E14,'Kateg.'!$M$7:$N$18,2,TRUE))</f>
        <v>0</v>
      </c>
      <c r="G14" s="75"/>
      <c r="H14" s="73"/>
    </row>
    <row r="15" spans="2:8" ht="18.75" customHeight="1">
      <c r="B15" s="69" t="s">
        <v>89</v>
      </c>
      <c r="C15" s="64"/>
      <c r="D15" s="65"/>
      <c r="E15" s="66"/>
      <c r="F15" s="59">
        <f>IF(E15="","",VLOOKUP(E15,'Kateg.'!$M$7:$N$18,2,TRUE))</f>
        <v>0</v>
      </c>
      <c r="G15" s="75"/>
      <c r="H15" s="73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IF(E16="","",VLOOKUP(E16,'Kateg.'!$M$7:$N$18,2,TRUE))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IF(E17="","",VLOOKUP(E17,'Kateg.'!$M$7:$N$18,2,TRUE))</f>
        <v>0</v>
      </c>
      <c r="G17" s="75"/>
      <c r="H17" s="73"/>
    </row>
    <row r="18" spans="2:8" ht="18.75" customHeight="1">
      <c r="B18" s="69" t="s">
        <v>92</v>
      </c>
      <c r="C18" s="70"/>
      <c r="D18" s="71"/>
      <c r="E18" s="72"/>
      <c r="F18" s="59">
        <f>IF(E18="","",VLOOKUP(E18,'Kateg.'!$M$7:$N$18,2,TRUE))</f>
        <v>0</v>
      </c>
      <c r="G18" s="74"/>
      <c r="H18" s="68"/>
    </row>
    <row r="19" spans="2:8" ht="18.75" customHeight="1">
      <c r="B19" s="69" t="s">
        <v>93</v>
      </c>
      <c r="C19" s="64"/>
      <c r="D19" s="65"/>
      <c r="E19" s="66"/>
      <c r="F19" s="59">
        <f>IF(E19="","",VLOOKUP(E19,'Kateg.'!$M$7:$N$18,2,TRUE))</f>
        <v>0</v>
      </c>
      <c r="G19" s="75"/>
      <c r="H19" s="73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IF(E20="","",VLOOKUP(E20,'Kateg.'!$M$7:$N$18,2,TRUE))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IF(E21="","",VLOOKUP(E21,'Kateg.'!$M$7:$N$18,2,TRUE))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IF(E22="","",VLOOKUP(E22,'Kateg.'!$M$7:$N$18,2,TRUE))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IF(E23="","",VLOOKUP(E23,'Kateg.'!$M$7:$N$18,2,TRUE))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IF(E24="","",VLOOKUP(E24,'Kateg.'!$M$7:$N$18,2,TRUE))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IF(E25="","",VLOOKUP(E25,'Kateg.'!$M$7:$N$18,2,TRUE))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IF(E26="","",VLOOKUP(E26,'Kateg.'!$M$7:$N$18,2,TRUE))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IF(E27="","",VLOOKUP(E27,'Kateg.'!$M$7:$N$18,2,TRUE))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IF(E28="","",VLOOKUP(E28,'Kateg.'!$M$7:$N$18,2,TRUE))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IF(E29="","",VLOOKUP(E29,'Kateg.'!$M$7:$N$18,2,TRUE))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IF(E30="","",VLOOKUP(E30,'Kateg.'!$M$7:$N$18,2,TRUE))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IF(E31="","",VLOOKUP(E31,'Kateg.'!$M$7:$N$18,2,TRUE))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IF(E32="","",VLOOKUP(E32,'Kateg.'!$M$7:$N$18,2,TRUE))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IF(E33="","",VLOOKUP(E33,'Kateg.'!$M$7:$N$18,2,TRUE))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IF(E34="","",VLOOKUP(E34,'Kateg.'!$M$7:$N$18,2,TRUE))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2:H38"/>
  <sheetViews>
    <sheetView workbookViewId="0" topLeftCell="A1">
      <selection activeCell="C5" sqref="C5"/>
    </sheetView>
  </sheetViews>
  <sheetFormatPr defaultColWidth="11.00390625" defaultRowHeight="12.75"/>
  <cols>
    <col min="1" max="1" width="11.50390625" style="0" customWidth="1"/>
    <col min="2" max="2" width="8.50390625" style="0" customWidth="1"/>
    <col min="3" max="16384" width="11.50390625" style="0" customWidth="1"/>
  </cols>
  <sheetData>
    <row r="1" ht="6.75" customHeight="1"/>
    <row r="2" ht="26.25" customHeight="1">
      <c r="B2" s="48">
        <f>CONCATENATE("BĚH DLOUHÝMI ZÁHONY - ",'Kateg.'!$E$3)</f>
        <v>0</v>
      </c>
    </row>
    <row r="3" spans="2:8" ht="22.5" customHeight="1">
      <c r="B3" s="49">
        <f>IF(H3="","",VLOOKUP(H3,'Kateg.'!$B$6:$H$30,7,FALSE))</f>
        <v>0</v>
      </c>
      <c r="C3" s="50"/>
      <c r="D3" s="51"/>
      <c r="E3" s="51"/>
      <c r="F3" s="51"/>
      <c r="G3" s="51"/>
      <c r="H3" s="52" t="s">
        <v>34</v>
      </c>
    </row>
    <row r="4" spans="2:8" ht="21" customHeight="1">
      <c r="B4" s="53" t="s">
        <v>75</v>
      </c>
      <c r="C4" s="53" t="s">
        <v>76</v>
      </c>
      <c r="D4" s="53" t="s">
        <v>77</v>
      </c>
      <c r="E4" s="54" t="s">
        <v>78</v>
      </c>
      <c r="F4" s="54" t="s">
        <v>79</v>
      </c>
      <c r="G4" s="53" t="s">
        <v>80</v>
      </c>
      <c r="H4" s="53" t="s">
        <v>81</v>
      </c>
    </row>
    <row r="5" spans="2:8" ht="18.75" customHeight="1">
      <c r="B5" s="55" t="s">
        <v>1</v>
      </c>
      <c r="C5" s="56"/>
      <c r="D5" s="57"/>
      <c r="E5" s="58"/>
      <c r="F5" s="85">
        <f>IF(E5="","",VLOOKUP(E5,'Kateg.'!$J$7:$K$19,2,TRUE))</f>
        <v>0</v>
      </c>
      <c r="G5" s="86"/>
      <c r="H5" s="61"/>
    </row>
    <row r="6" spans="2:8" ht="18.75" customHeight="1">
      <c r="B6" s="63" t="s">
        <v>5</v>
      </c>
      <c r="C6" s="64"/>
      <c r="D6" s="65"/>
      <c r="E6" s="66"/>
      <c r="F6" s="59">
        <f>IF(E6="","",VLOOKUP(E6,'Kateg.'!$J$7:$K$19,2,TRUE))</f>
        <v>0</v>
      </c>
      <c r="G6" s="67"/>
      <c r="H6" s="73"/>
    </row>
    <row r="7" spans="2:8" ht="18.75" customHeight="1">
      <c r="B7" s="69" t="s">
        <v>9</v>
      </c>
      <c r="C7" s="64"/>
      <c r="D7" s="65"/>
      <c r="E7" s="66"/>
      <c r="F7" s="59">
        <f>IF(E7="","",VLOOKUP(E7,'Kateg.'!$J$7:$K$19,2,TRUE))</f>
        <v>0</v>
      </c>
      <c r="G7" s="75"/>
      <c r="H7" s="73"/>
    </row>
    <row r="8" spans="2:8" ht="18.75" customHeight="1">
      <c r="B8" s="69" t="s">
        <v>82</v>
      </c>
      <c r="C8" s="64"/>
      <c r="D8" s="65"/>
      <c r="E8" s="66"/>
      <c r="F8" s="59">
        <f>IF(E8="","",VLOOKUP(E8,'Kateg.'!$J$7:$K$19,2,TRUE))</f>
        <v>0</v>
      </c>
      <c r="G8" s="67"/>
      <c r="H8" s="73"/>
    </row>
    <row r="9" spans="2:8" ht="18.75" customHeight="1">
      <c r="B9" s="69" t="s">
        <v>83</v>
      </c>
      <c r="C9" s="64"/>
      <c r="D9" s="65"/>
      <c r="E9" s="66"/>
      <c r="F9" s="59">
        <f>IF(E9="","",VLOOKUP(E9,'Kateg.'!$J$7:$K$19,2,TRUE))</f>
        <v>0</v>
      </c>
      <c r="G9" s="75"/>
      <c r="H9" s="73"/>
    </row>
    <row r="10" spans="2:8" ht="18.75" customHeight="1">
      <c r="B10" s="69" t="s">
        <v>84</v>
      </c>
      <c r="C10" s="64"/>
      <c r="D10" s="65"/>
      <c r="E10" s="66"/>
      <c r="F10" s="59">
        <f>IF(E10="","",VLOOKUP(E10,'Kateg.'!$J$7:$K$19,2,TRUE))</f>
        <v>0</v>
      </c>
      <c r="G10" s="75"/>
      <c r="H10" s="73"/>
    </row>
    <row r="11" spans="2:8" ht="18.75" customHeight="1">
      <c r="B11" s="69" t="s">
        <v>85</v>
      </c>
      <c r="C11" s="64"/>
      <c r="D11" s="65"/>
      <c r="E11" s="66"/>
      <c r="F11" s="59">
        <f>IF(E11="","",VLOOKUP(E11,'Kateg.'!$J$7:$K$19,2,TRUE))</f>
        <v>0</v>
      </c>
      <c r="G11" s="75"/>
      <c r="H11" s="73"/>
    </row>
    <row r="12" spans="2:8" ht="18.75" customHeight="1">
      <c r="B12" s="69" t="s">
        <v>86</v>
      </c>
      <c r="C12" s="64"/>
      <c r="D12" s="65"/>
      <c r="E12" s="66"/>
      <c r="F12" s="59">
        <f>IF(E12="","",VLOOKUP(E12,'Kateg.'!$J$7:$K$19,2,TRUE))</f>
        <v>0</v>
      </c>
      <c r="G12" s="75"/>
      <c r="H12" s="73"/>
    </row>
    <row r="13" spans="2:8" ht="18.75" customHeight="1">
      <c r="B13" s="69" t="s">
        <v>87</v>
      </c>
      <c r="C13" s="64"/>
      <c r="D13" s="65"/>
      <c r="E13" s="66"/>
      <c r="F13" s="59">
        <f>IF(E13="","",VLOOKUP(E13,'Kateg.'!$J$7:$K$19,2,TRUE))</f>
        <v>0</v>
      </c>
      <c r="G13" s="75"/>
      <c r="H13" s="73"/>
    </row>
    <row r="14" spans="2:8" ht="18.75" customHeight="1">
      <c r="B14" s="69" t="s">
        <v>88</v>
      </c>
      <c r="C14" s="64"/>
      <c r="D14" s="65"/>
      <c r="E14" s="66"/>
      <c r="F14" s="59">
        <f>IF(E14="","",VLOOKUP(E14,'Kateg.'!$J$7:$K$19,2,TRUE))</f>
        <v>0</v>
      </c>
      <c r="G14" s="75"/>
      <c r="H14" s="73"/>
    </row>
    <row r="15" spans="2:8" ht="18.75" customHeight="1">
      <c r="B15" s="69" t="s">
        <v>89</v>
      </c>
      <c r="C15" s="70"/>
      <c r="D15" s="71"/>
      <c r="E15" s="72"/>
      <c r="F15" s="59">
        <f>IF(E15="","",VLOOKUP(E15,'Kateg.'!$J$7:$K$19,2,TRUE))</f>
        <v>0</v>
      </c>
      <c r="G15" s="74"/>
      <c r="H15" s="68"/>
    </row>
    <row r="16" spans="2:8" ht="18.75" customHeight="1">
      <c r="B16" s="69" t="s">
        <v>90</v>
      </c>
      <c r="C16" s="64"/>
      <c r="D16" s="65"/>
      <c r="E16" s="66"/>
      <c r="F16" s="59">
        <f>IF(E16="","",VLOOKUP(E16,'Kateg.'!$J$7:$K$19,2,TRUE))</f>
        <v>0</v>
      </c>
      <c r="G16" s="75"/>
      <c r="H16" s="73"/>
    </row>
    <row r="17" spans="2:8" ht="18.75" customHeight="1">
      <c r="B17" s="69" t="s">
        <v>91</v>
      </c>
      <c r="C17" s="64"/>
      <c r="D17" s="65"/>
      <c r="E17" s="66"/>
      <c r="F17" s="59">
        <f>IF(E17="","",VLOOKUP(E17,'Kateg.'!$J$7:$K$19,2,TRUE))</f>
        <v>0</v>
      </c>
      <c r="G17" s="75"/>
      <c r="H17" s="73"/>
    </row>
    <row r="18" spans="2:8" ht="18.75" customHeight="1">
      <c r="B18" s="69" t="s">
        <v>92</v>
      </c>
      <c r="C18" s="64"/>
      <c r="D18" s="65"/>
      <c r="E18" s="66"/>
      <c r="F18" s="59">
        <f>IF(E18="","",VLOOKUP(E18,'Kateg.'!$J$7:$K$19,2,TRUE))</f>
        <v>0</v>
      </c>
      <c r="G18" s="75"/>
      <c r="H18" s="73"/>
    </row>
    <row r="19" spans="2:8" ht="18.75" customHeight="1">
      <c r="B19" s="69" t="s">
        <v>93</v>
      </c>
      <c r="C19" s="70"/>
      <c r="D19" s="71"/>
      <c r="E19" s="72"/>
      <c r="F19" s="59">
        <f>IF(E19="","",VLOOKUP(E19,'Kateg.'!$J$7:$K$19,2,TRUE))</f>
        <v>0</v>
      </c>
      <c r="G19" s="74"/>
      <c r="H19" s="68"/>
    </row>
    <row r="20" spans="2:8" ht="18.75" customHeight="1">
      <c r="B20" s="69" t="s">
        <v>94</v>
      </c>
      <c r="C20" s="64"/>
      <c r="D20" s="65"/>
      <c r="E20" s="66"/>
      <c r="F20" s="59">
        <f>IF(E20="","",VLOOKUP(E20,'Kateg.'!$J$7:$K$19,2,TRUE))</f>
        <v>0</v>
      </c>
      <c r="G20" s="75"/>
      <c r="H20" s="73"/>
    </row>
    <row r="21" spans="2:8" ht="18.75" customHeight="1">
      <c r="B21" s="69" t="s">
        <v>95</v>
      </c>
      <c r="C21" s="64"/>
      <c r="D21" s="65"/>
      <c r="E21" s="66"/>
      <c r="F21" s="59">
        <f>IF(E21="","",VLOOKUP(E21,'Kateg.'!$J$7:$K$19,2,TRUE))</f>
        <v>0</v>
      </c>
      <c r="G21" s="75"/>
      <c r="H21" s="73"/>
    </row>
    <row r="22" spans="2:8" ht="18.75" customHeight="1">
      <c r="B22" s="69" t="s">
        <v>96</v>
      </c>
      <c r="C22" s="64"/>
      <c r="D22" s="65"/>
      <c r="E22" s="66"/>
      <c r="F22" s="59">
        <f>IF(E22="","",VLOOKUP(E22,'Kateg.'!$J$7:$K$19,2,TRUE))</f>
        <v>0</v>
      </c>
      <c r="G22" s="75"/>
      <c r="H22" s="73"/>
    </row>
    <row r="23" spans="2:8" ht="18.75" customHeight="1">
      <c r="B23" s="69" t="s">
        <v>97</v>
      </c>
      <c r="C23" s="64"/>
      <c r="D23" s="65"/>
      <c r="E23" s="66"/>
      <c r="F23" s="59">
        <f>IF(E23="","",VLOOKUP(E23,'Kateg.'!$J$7:$K$19,2,TRUE))</f>
        <v>0</v>
      </c>
      <c r="G23" s="75"/>
      <c r="H23" s="73"/>
    </row>
    <row r="24" spans="2:8" ht="18.75" customHeight="1">
      <c r="B24" s="69" t="s">
        <v>98</v>
      </c>
      <c r="C24" s="64"/>
      <c r="D24" s="65"/>
      <c r="E24" s="66"/>
      <c r="F24" s="59">
        <f>IF(E24="","",VLOOKUP(E24,'Kateg.'!$J$7:$K$19,2,TRUE))</f>
        <v>0</v>
      </c>
      <c r="G24" s="75"/>
      <c r="H24" s="73"/>
    </row>
    <row r="25" spans="2:8" ht="18.75" customHeight="1">
      <c r="B25" s="69" t="s">
        <v>99</v>
      </c>
      <c r="C25" s="64"/>
      <c r="D25" s="65"/>
      <c r="E25" s="66"/>
      <c r="F25" s="59">
        <f>IF(E25="","",VLOOKUP(E25,'Kateg.'!$J$7:$K$19,2,TRUE))</f>
        <v>0</v>
      </c>
      <c r="G25" s="75"/>
      <c r="H25" s="73"/>
    </row>
    <row r="26" spans="2:8" ht="18.75" customHeight="1">
      <c r="B26" s="69" t="s">
        <v>100</v>
      </c>
      <c r="C26" s="64"/>
      <c r="D26" s="65"/>
      <c r="E26" s="66"/>
      <c r="F26" s="59">
        <f>IF(E26="","",VLOOKUP(E26,'Kateg.'!$J$7:$K$19,2,TRUE))</f>
        <v>0</v>
      </c>
      <c r="G26" s="75"/>
      <c r="H26" s="73"/>
    </row>
    <row r="27" spans="2:8" ht="18.75" customHeight="1">
      <c r="B27" s="69" t="s">
        <v>101</v>
      </c>
      <c r="C27" s="64"/>
      <c r="D27" s="65"/>
      <c r="E27" s="66"/>
      <c r="F27" s="59">
        <f>IF(E27="","",VLOOKUP(E27,'Kateg.'!$J$7:$K$19,2,TRUE))</f>
        <v>0</v>
      </c>
      <c r="G27" s="75"/>
      <c r="H27" s="73"/>
    </row>
    <row r="28" spans="2:8" ht="18.75" customHeight="1">
      <c r="B28" s="69" t="s">
        <v>102</v>
      </c>
      <c r="C28" s="64"/>
      <c r="D28" s="65"/>
      <c r="E28" s="66"/>
      <c r="F28" s="59">
        <f>IF(E28="","",VLOOKUP(E28,'Kateg.'!$J$7:$K$19,2,TRUE))</f>
        <v>0</v>
      </c>
      <c r="G28" s="75"/>
      <c r="H28" s="73"/>
    </row>
    <row r="29" spans="2:8" ht="18.75" customHeight="1">
      <c r="B29" s="69" t="s">
        <v>103</v>
      </c>
      <c r="C29" s="64"/>
      <c r="D29" s="65"/>
      <c r="E29" s="66"/>
      <c r="F29" s="59">
        <f>IF(E29="","",VLOOKUP(E29,'Kateg.'!$J$7:$K$19,2,TRUE))</f>
        <v>0</v>
      </c>
      <c r="G29" s="75"/>
      <c r="H29" s="73"/>
    </row>
    <row r="30" spans="2:8" ht="18.75" customHeight="1">
      <c r="B30" s="69" t="s">
        <v>104</v>
      </c>
      <c r="C30" s="64"/>
      <c r="D30" s="65"/>
      <c r="E30" s="66"/>
      <c r="F30" s="59">
        <f>IF(E30="","",VLOOKUP(E30,'Kateg.'!$J$7:$K$19,2,TRUE))</f>
        <v>0</v>
      </c>
      <c r="G30" s="75"/>
      <c r="H30" s="73"/>
    </row>
    <row r="31" spans="2:8" ht="18.75" customHeight="1">
      <c r="B31" s="69" t="s">
        <v>105</v>
      </c>
      <c r="C31" s="64"/>
      <c r="D31" s="65"/>
      <c r="E31" s="66"/>
      <c r="F31" s="59">
        <f>IF(E31="","",VLOOKUP(E31,'Kateg.'!$J$7:$K$19,2,TRUE))</f>
        <v>0</v>
      </c>
      <c r="G31" s="75"/>
      <c r="H31" s="73"/>
    </row>
    <row r="32" spans="2:8" ht="18.75" customHeight="1">
      <c r="B32" s="69" t="s">
        <v>106</v>
      </c>
      <c r="C32" s="64"/>
      <c r="D32" s="65"/>
      <c r="E32" s="66"/>
      <c r="F32" s="59">
        <f>IF(E32="","",VLOOKUP(E32,'Kateg.'!$J$7:$K$19,2,TRUE))</f>
        <v>0</v>
      </c>
      <c r="G32" s="75"/>
      <c r="H32" s="73"/>
    </row>
    <row r="33" spans="2:8" ht="18.75" customHeight="1">
      <c r="B33" s="69" t="s">
        <v>107</v>
      </c>
      <c r="C33" s="64"/>
      <c r="D33" s="65"/>
      <c r="E33" s="66"/>
      <c r="F33" s="59">
        <f>IF(E33="","",VLOOKUP(E33,'Kateg.'!$J$7:$K$19,2,TRUE))</f>
        <v>0</v>
      </c>
      <c r="G33" s="75"/>
      <c r="H33" s="73"/>
    </row>
    <row r="34" spans="2:8" ht="18.75" customHeight="1">
      <c r="B34" s="76" t="s">
        <v>108</v>
      </c>
      <c r="C34" s="77"/>
      <c r="D34" s="78"/>
      <c r="E34" s="79"/>
      <c r="F34" s="80">
        <f>IF(E34="","",VLOOKUP(E34,'Kateg.'!$J$7:$K$19,2,TRUE))</f>
        <v>0</v>
      </c>
      <c r="G34" s="75"/>
      <c r="H34" s="81"/>
    </row>
    <row r="35" spans="2:8" ht="12.75">
      <c r="B35" s="82"/>
      <c r="C35" s="82"/>
      <c r="D35" s="82"/>
      <c r="E35" s="82"/>
      <c r="F35" s="82"/>
      <c r="G35" s="82"/>
      <c r="H35" s="82"/>
    </row>
    <row r="36" spans="2:7" ht="12.75">
      <c r="B36" s="83" t="s">
        <v>109</v>
      </c>
      <c r="D36" s="84">
        <f>'Kateg.'!$H$3</f>
        <v>42686</v>
      </c>
      <c r="G36" s="83" t="s">
        <v>110</v>
      </c>
    </row>
    <row r="38" ht="12.75">
      <c r="G38" s="83" t="s">
        <v>111</v>
      </c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2016-11-12T11:21:36Z</cp:lastPrinted>
  <dcterms:created xsi:type="dcterms:W3CDTF">1997-01-24T11:07:25Z</dcterms:created>
  <dcterms:modified xsi:type="dcterms:W3CDTF">2016-11-12T11:22:40Z</dcterms:modified>
  <cp:category/>
  <cp:version/>
  <cp:contentType/>
  <cp:contentStatus/>
  <cp:revision>34</cp:revision>
</cp:coreProperties>
</file>